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75" activeTab="4"/>
  </bookViews>
  <sheets>
    <sheet name="TS" sheetId="1" r:id="rId1"/>
    <sheet name="VL1" sheetId="2" r:id="rId2"/>
    <sheet name="VL2" sheetId="3" r:id="rId3"/>
    <sheet name="Liga" sheetId="4" r:id="rId4"/>
    <sheet name="Liga C" sheetId="5" r:id="rId5"/>
  </sheets>
  <definedNames/>
  <calcPr fullCalcOnLoad="1"/>
</workbook>
</file>

<file path=xl/sharedStrings.xml><?xml version="1.0" encoding="utf-8"?>
<sst xmlns="http://schemas.openxmlformats.org/spreadsheetml/2006/main" count="604" uniqueCount="152">
  <si>
    <t>Ředitel turnaje :</t>
  </si>
  <si>
    <t>Benda Lumír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</si>
  <si>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</si>
  <si>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</si>
  <si>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</si>
  <si>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</si>
  <si>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</si>
  <si>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</si>
  <si>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</si>
  <si>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</si>
  <si>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</si>
  <si>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</si>
  <si>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</si>
  <si>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</si>
  <si>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1</t>
  </si>
  <si>
    <t>M</t>
  </si>
  <si>
    <t>Vosmík Petr</t>
  </si>
  <si>
    <t>GC 85 Rakovník</t>
  </si>
  <si>
    <t>Míka Jiří</t>
  </si>
  <si>
    <t>SKGC Frant. Lázně</t>
  </si>
  <si>
    <t>Mandák Josef</t>
  </si>
  <si>
    <t>SK DG Chomutov</t>
  </si>
  <si>
    <t>S</t>
  </si>
  <si>
    <t>Broumský Jiří</t>
  </si>
  <si>
    <t>Vosmíková Petra</t>
  </si>
  <si>
    <t>Bireš Jan</t>
  </si>
  <si>
    <t>Hála Jan</t>
  </si>
  <si>
    <t>MGC Plzeň</t>
  </si>
  <si>
    <t>Petrů Martin</t>
  </si>
  <si>
    <t>J</t>
  </si>
  <si>
    <t>3</t>
  </si>
  <si>
    <t>Rendl Aleš</t>
  </si>
  <si>
    <t>Lisa Miroslav st.</t>
  </si>
  <si>
    <t>Toman Lukáš</t>
  </si>
  <si>
    <t>Luxa Radek</t>
  </si>
  <si>
    <t>Mráz Josef</t>
  </si>
  <si>
    <t>Dočkal Lubomír</t>
  </si>
  <si>
    <t>Mansfeld Martin</t>
  </si>
  <si>
    <t>Wolf Jakub</t>
  </si>
  <si>
    <t>Boneš Josef</t>
  </si>
  <si>
    <t>Hubinger Miroslav</t>
  </si>
  <si>
    <t>Fiedler Vladimír</t>
  </si>
  <si>
    <t>Kopecká Veronika</t>
  </si>
  <si>
    <t>Škubal Vladimír</t>
  </si>
  <si>
    <t>4</t>
  </si>
  <si>
    <t>Hubinger Josef</t>
  </si>
  <si>
    <t>Moutvička Jaroslav</t>
  </si>
  <si>
    <t>5</t>
  </si>
  <si>
    <t>Šafářová Lenka</t>
  </si>
  <si>
    <t>Gruncl Josef</t>
  </si>
  <si>
    <t>Emmer Tomáš</t>
  </si>
  <si>
    <t>Adamová Karolína</t>
  </si>
  <si>
    <t>Zachová Marcela</t>
  </si>
  <si>
    <t>Fiedlerová Jaroslava</t>
  </si>
  <si>
    <t>Muži</t>
  </si>
  <si>
    <t>Senioři</t>
  </si>
  <si>
    <t>Ženy</t>
  </si>
  <si>
    <t>Junioři</t>
  </si>
  <si>
    <t>Žáci</t>
  </si>
  <si>
    <t>1. Místo</t>
  </si>
  <si>
    <t>2. Místo</t>
  </si>
  <si>
    <t>I</t>
  </si>
  <si>
    <t>II</t>
  </si>
  <si>
    <t>III</t>
  </si>
  <si>
    <t>IV</t>
  </si>
  <si>
    <t>1.</t>
  </si>
  <si>
    <t>2.</t>
  </si>
  <si>
    <t>3.</t>
  </si>
  <si>
    <t>4.</t>
  </si>
  <si>
    <t>N</t>
  </si>
  <si>
    <t>celkem</t>
  </si>
  <si>
    <t>4 body</t>
  </si>
  <si>
    <t xml:space="preserve">celkem  </t>
  </si>
  <si>
    <t>3. Místo</t>
  </si>
  <si>
    <t>4. Místo</t>
  </si>
  <si>
    <t>3 body</t>
  </si>
  <si>
    <t>5. Místo</t>
  </si>
  <si>
    <t>6. Místo</t>
  </si>
  <si>
    <t>1 bod</t>
  </si>
  <si>
    <t>II.liga                                              smíšená družstva</t>
  </si>
  <si>
    <t>Open Fr.Lázně</t>
  </si>
  <si>
    <t>Open Jesenice</t>
  </si>
  <si>
    <t>údery</t>
  </si>
  <si>
    <t>5.</t>
  </si>
  <si>
    <t>6.</t>
  </si>
  <si>
    <t>výsledková listina</t>
  </si>
  <si>
    <t>a</t>
  </si>
  <si>
    <t>Čechy - západ</t>
  </si>
  <si>
    <t>2007/2008</t>
  </si>
  <si>
    <t>Celkem</t>
  </si>
  <si>
    <t xml:space="preserve">Vedení turnaje </t>
  </si>
  <si>
    <t>Hl.rozhodčí     :</t>
  </si>
  <si>
    <t>Rozhodčí     :</t>
  </si>
  <si>
    <t>JURY     :</t>
  </si>
  <si>
    <t xml:space="preserve">Vítězové </t>
  </si>
  <si>
    <t>MUŽI</t>
  </si>
  <si>
    <t>ŽENY</t>
  </si>
  <si>
    <t>SENIOŘI</t>
  </si>
  <si>
    <t>JUNIOŘI</t>
  </si>
  <si>
    <t>SK GC Fr.Lázně</t>
  </si>
  <si>
    <t xml:space="preserve">Petrů Marton </t>
  </si>
  <si>
    <t>DRUŽSTVA</t>
  </si>
  <si>
    <t>A</t>
  </si>
  <si>
    <t>1. kolo II.liga smíšených družstev</t>
  </si>
  <si>
    <t>Františkovy Lázně</t>
  </si>
  <si>
    <t>Jan Bireš</t>
  </si>
  <si>
    <t>Jan Chládek</t>
  </si>
  <si>
    <t>Lubomír Dočkal st.</t>
  </si>
  <si>
    <t>Petr Vosmík</t>
  </si>
  <si>
    <t>Chládek Jan</t>
  </si>
  <si>
    <t>SMG 2000 Ústí</t>
  </si>
  <si>
    <t>Kratochvíl Jaroslav</t>
  </si>
  <si>
    <t>7 bodů</t>
  </si>
  <si>
    <t>5 body</t>
  </si>
  <si>
    <t>2 bod</t>
  </si>
  <si>
    <t>1.kolo II.ligy smíšených družstev</t>
  </si>
  <si>
    <t>2 0 0 8</t>
  </si>
  <si>
    <t>sportovní sezóna 2008 / 2009</t>
  </si>
  <si>
    <t>1.kolo II.ligy smíšených družstev , oblast Čechy - západ</t>
  </si>
  <si>
    <t>Průběžná tabulka</t>
  </si>
  <si>
    <t>TJ MG Cheb</t>
  </si>
  <si>
    <t>žák</t>
  </si>
  <si>
    <t>TJ Spartak Příbram</t>
  </si>
  <si>
    <t>Ž</t>
  </si>
  <si>
    <t>Škaloud Vít</t>
  </si>
  <si>
    <t>Christu David</t>
  </si>
  <si>
    <t>Norek Bohumil</t>
  </si>
  <si>
    <t>Bláha Milan</t>
  </si>
  <si>
    <t>SKDG Varieté Jesenice</t>
  </si>
  <si>
    <t>Kropáček Václav</t>
  </si>
  <si>
    <t>Mleziva Ladislav</t>
  </si>
  <si>
    <t>Brettlová Jana</t>
  </si>
  <si>
    <t>Škaloudová Dita</t>
  </si>
  <si>
    <t>Staněk Jan  ml.</t>
  </si>
  <si>
    <t>Hornek Jakub</t>
  </si>
  <si>
    <t>Wenzl Daniel</t>
  </si>
  <si>
    <t>Škaloud Ondřej</t>
  </si>
  <si>
    <t>Lojka Michal</t>
  </si>
  <si>
    <t>Soustružník Karel</t>
  </si>
  <si>
    <t>Pajkov Mitko</t>
  </si>
  <si>
    <t>Šatra Tadeáš</t>
  </si>
  <si>
    <t>Vídenský Roman</t>
  </si>
  <si>
    <t>Cimerman Jaroslav</t>
  </si>
  <si>
    <t>Staněk Jan  st.</t>
  </si>
  <si>
    <t>B</t>
  </si>
  <si>
    <t>7.OPEN 2008</t>
  </si>
  <si>
    <t>Dočkal Lubomír st.</t>
  </si>
  <si>
    <t>SKGC Fr.Lázně    B</t>
  </si>
  <si>
    <t>GC 85 Rakovník   B</t>
  </si>
  <si>
    <t>Josef Mandák</t>
  </si>
  <si>
    <t>Milan Bláha</t>
  </si>
  <si>
    <t>Lumír Benda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</si>
</sst>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d\.\ mmmm\ yyyy"/>
  </numFmts>
  <fonts count="60">
    <font>
      <sz val="10"/>
      <name val="Arial CE"/>
      <family val="0"/>
    </font>
    <font>
      <b/>
      <sz val="4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color indexed="8"/>
      <name val="Arial CE"/>
      <family val="2"/>
    </font>
    <font>
      <b/>
      <sz val="8"/>
      <color indexed="48"/>
      <name val="Arial CE"/>
      <family val="2"/>
    </font>
    <font>
      <sz val="10"/>
      <color indexed="8"/>
      <name val="MS Sans Serif"/>
      <family val="0"/>
    </font>
    <font>
      <b/>
      <sz val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8"/>
      <name val="Comic Sans MS"/>
      <family val="4"/>
    </font>
    <font>
      <b/>
      <sz val="14"/>
      <name val="Comic Sans MS"/>
      <family val="4"/>
    </font>
    <font>
      <sz val="10"/>
      <name val="MS Sans Serif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"/>
      <family val="2"/>
    </font>
    <font>
      <b/>
      <sz val="22"/>
      <name val="Garamond"/>
      <family val="1"/>
    </font>
    <font>
      <sz val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8"/>
      <name val="Garamond"/>
      <family val="1"/>
    </font>
    <font>
      <b/>
      <sz val="36"/>
      <name val="Garamond"/>
      <family val="1"/>
    </font>
    <font>
      <sz val="12"/>
      <name val="Arial CE"/>
      <family val="0"/>
    </font>
    <font>
      <sz val="11"/>
      <name val="Trebuchet MS"/>
      <family val="2"/>
    </font>
    <font>
      <sz val="12"/>
      <name val="Garamond"/>
      <family val="1"/>
    </font>
    <font>
      <b/>
      <sz val="7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color indexed="8"/>
      <name val="Arial CE"/>
      <family val="2"/>
    </font>
    <font>
      <b/>
      <sz val="16"/>
      <color indexed="9"/>
      <name val="Comic Sans MS"/>
      <family val="4"/>
    </font>
    <font>
      <b/>
      <sz val="9"/>
      <color indexed="12"/>
      <name val="Arial CE"/>
      <family val="2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b/>
      <sz val="9"/>
      <color indexed="17"/>
      <name val="Arial CE"/>
      <family val="2"/>
    </font>
    <font>
      <sz val="8"/>
      <color indexed="17"/>
      <name val="Arial CE"/>
      <family val="2"/>
    </font>
    <font>
      <b/>
      <sz val="8"/>
      <color indexed="17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9"/>
      <color indexed="61"/>
      <name val="Arial CE"/>
      <family val="2"/>
    </font>
    <font>
      <sz val="8"/>
      <color indexed="61"/>
      <name val="Arial CE"/>
      <family val="2"/>
    </font>
    <font>
      <b/>
      <sz val="8"/>
      <color indexed="61"/>
      <name val="Arial CE"/>
      <family val="2"/>
    </font>
    <font>
      <b/>
      <sz val="9"/>
      <color indexed="16"/>
      <name val="Arial CE"/>
      <family val="2"/>
    </font>
    <font>
      <sz val="8"/>
      <color indexed="16"/>
      <name val="Arial CE"/>
      <family val="2"/>
    </font>
    <font>
      <b/>
      <sz val="8"/>
      <color indexed="16"/>
      <name val="Arial CE"/>
      <family val="2"/>
    </font>
    <font>
      <i/>
      <sz val="8"/>
      <name val="Times New Roman"/>
      <family val="1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19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21">
      <alignment/>
      <protection/>
    </xf>
    <xf numFmtId="0" fontId="18" fillId="0" borderId="0" xfId="19" applyFont="1" applyFill="1" applyAlignment="1">
      <alignment horizontal="center"/>
      <protection/>
    </xf>
    <xf numFmtId="0" fontId="19" fillId="0" borderId="0" xfId="19" applyFont="1" applyFill="1">
      <alignment/>
      <protection/>
    </xf>
    <xf numFmtId="0" fontId="20" fillId="0" borderId="0" xfId="21" applyFont="1" applyFill="1">
      <alignment/>
      <protection/>
    </xf>
    <xf numFmtId="0" fontId="8" fillId="4" borderId="18" xfId="19" applyFont="1" applyFill="1" applyBorder="1" applyAlignment="1">
      <alignment horizontal="center"/>
      <protection/>
    </xf>
    <xf numFmtId="0" fontId="8" fillId="4" borderId="19" xfId="19" applyFont="1" applyFill="1" applyBorder="1" applyAlignment="1">
      <alignment horizontal="center"/>
      <protection/>
    </xf>
    <xf numFmtId="0" fontId="8" fillId="4" borderId="20" xfId="19" applyFont="1" applyFill="1" applyBorder="1" applyAlignment="1">
      <alignment horizontal="center"/>
      <protection/>
    </xf>
    <xf numFmtId="0" fontId="7" fillId="3" borderId="8" xfId="21" applyFont="1" applyFill="1" applyBorder="1" applyAlignment="1">
      <alignment horizontal="center"/>
      <protection/>
    </xf>
    <xf numFmtId="0" fontId="0" fillId="3" borderId="10" xfId="21" applyFill="1" applyBorder="1">
      <alignment/>
      <protection/>
    </xf>
    <xf numFmtId="0" fontId="0" fillId="3" borderId="21" xfId="21" applyFill="1" applyBorder="1">
      <alignment/>
      <protection/>
    </xf>
    <xf numFmtId="0" fontId="0" fillId="4" borderId="21" xfId="21" applyFill="1" applyBorder="1">
      <alignment/>
      <protection/>
    </xf>
    <xf numFmtId="0" fontId="0" fillId="4" borderId="10" xfId="2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7" fillId="0" borderId="0" xfId="20" applyFont="1" applyFill="1" applyBorder="1" applyAlignment="1">
      <alignment horizontal="right" vertical="center" wrapText="1"/>
      <protection/>
    </xf>
    <xf numFmtId="0" fontId="23" fillId="3" borderId="6" xfId="20" applyFont="1" applyFill="1" applyBorder="1" applyAlignment="1">
      <alignment horizontal="center" vertical="center"/>
      <protection/>
    </xf>
    <xf numFmtId="0" fontId="22" fillId="3" borderId="6" xfId="20" applyFont="1" applyFill="1" applyBorder="1" applyAlignment="1">
      <alignment horizontal="center" vertical="center"/>
      <protection/>
    </xf>
    <xf numFmtId="2" fontId="23" fillId="3" borderId="6" xfId="20" applyNumberFormat="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0" fontId="8" fillId="5" borderId="18" xfId="19" applyFont="1" applyFill="1" applyBorder="1" applyAlignment="1">
      <alignment horizontal="center"/>
      <protection/>
    </xf>
    <xf numFmtId="0" fontId="8" fillId="5" borderId="19" xfId="19" applyFont="1" applyFill="1" applyBorder="1" applyAlignment="1">
      <alignment horizontal="center"/>
      <protection/>
    </xf>
    <xf numFmtId="0" fontId="8" fillId="5" borderId="22" xfId="19" applyFont="1" applyFill="1" applyBorder="1" applyAlignment="1">
      <alignment horizontal="center"/>
      <protection/>
    </xf>
    <xf numFmtId="0" fontId="8" fillId="5" borderId="20" xfId="19" applyFont="1" applyFill="1" applyBorder="1" applyAlignment="1">
      <alignment horizontal="center"/>
      <protection/>
    </xf>
    <xf numFmtId="0" fontId="31" fillId="4" borderId="23" xfId="19" applyFont="1" applyFill="1" applyBorder="1" applyAlignment="1">
      <alignment horizontal="center" vertical="center"/>
      <protection/>
    </xf>
    <xf numFmtId="0" fontId="31" fillId="4" borderId="24" xfId="1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3" fillId="0" borderId="0" xfId="20" applyFont="1" applyFill="1" applyBorder="1" applyAlignment="1">
      <alignment horizontal="center" vertical="center" wrapText="1"/>
      <protection/>
    </xf>
    <xf numFmtId="2" fontId="23" fillId="0" borderId="0" xfId="20" applyNumberFormat="1" applyFont="1" applyFill="1" applyBorder="1" applyAlignment="1">
      <alignment horizontal="right" vertical="center" wrapText="1"/>
      <protection/>
    </xf>
    <xf numFmtId="0" fontId="15" fillId="6" borderId="0" xfId="19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2" fontId="8" fillId="0" borderId="25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7" borderId="0" xfId="0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42" fillId="3" borderId="6" xfId="20" applyFont="1" applyFill="1" applyBorder="1" applyAlignment="1">
      <alignment horizontal="center" vertical="center"/>
      <protection/>
    </xf>
    <xf numFmtId="0" fontId="31" fillId="3" borderId="6" xfId="20" applyFont="1" applyFill="1" applyBorder="1" applyAlignment="1">
      <alignment horizontal="center" vertical="center"/>
      <protection/>
    </xf>
    <xf numFmtId="2" fontId="42" fillId="3" borderId="6" xfId="20" applyNumberFormat="1" applyFont="1" applyFill="1" applyBorder="1" applyAlignment="1">
      <alignment horizontal="right" vertical="center"/>
      <protection/>
    </xf>
    <xf numFmtId="0" fontId="31" fillId="0" borderId="0" xfId="0" applyFont="1" applyAlignment="1">
      <alignment vertical="center"/>
    </xf>
    <xf numFmtId="0" fontId="24" fillId="3" borderId="2" xfId="19" applyFont="1" applyFill="1" applyBorder="1" applyAlignment="1">
      <alignment horizontal="center" vertical="center"/>
      <protection/>
    </xf>
    <xf numFmtId="0" fontId="7" fillId="3" borderId="4" xfId="0" applyFont="1" applyFill="1" applyBorder="1" applyAlignment="1">
      <alignment horizontal="left" vertical="center"/>
    </xf>
    <xf numFmtId="3" fontId="7" fillId="3" borderId="26" xfId="19" applyNumberFormat="1" applyFont="1" applyFill="1" applyBorder="1" applyAlignment="1">
      <alignment horizontal="center" vertical="center"/>
      <protection/>
    </xf>
    <xf numFmtId="3" fontId="7" fillId="3" borderId="4" xfId="19" applyNumberFormat="1" applyFont="1" applyFill="1" applyBorder="1" applyAlignment="1">
      <alignment horizontal="center" vertical="center"/>
      <protection/>
    </xf>
    <xf numFmtId="3" fontId="24" fillId="3" borderId="26" xfId="19" applyNumberFormat="1" applyFont="1" applyFill="1" applyBorder="1" applyAlignment="1">
      <alignment horizontal="center" vertical="center"/>
      <protection/>
    </xf>
    <xf numFmtId="3" fontId="24" fillId="3" borderId="4" xfId="19" applyNumberFormat="1" applyFont="1" applyFill="1" applyBorder="1" applyAlignment="1">
      <alignment horizontal="center" vertical="center"/>
      <protection/>
    </xf>
    <xf numFmtId="0" fontId="24" fillId="3" borderId="5" xfId="19" applyFont="1" applyFill="1" applyBorder="1" applyAlignment="1">
      <alignment horizontal="center" vertical="center"/>
      <protection/>
    </xf>
    <xf numFmtId="0" fontId="7" fillId="3" borderId="7" xfId="0" applyFont="1" applyFill="1" applyBorder="1" applyAlignment="1">
      <alignment vertical="center"/>
    </xf>
    <xf numFmtId="3" fontId="7" fillId="3" borderId="27" xfId="19" applyNumberFormat="1" applyFont="1" applyFill="1" applyBorder="1" applyAlignment="1">
      <alignment horizontal="center" vertical="center"/>
      <protection/>
    </xf>
    <xf numFmtId="3" fontId="7" fillId="3" borderId="7" xfId="19" applyNumberFormat="1" applyFont="1" applyFill="1" applyBorder="1" applyAlignment="1">
      <alignment horizontal="center" vertical="center"/>
      <protection/>
    </xf>
    <xf numFmtId="3" fontId="24" fillId="3" borderId="27" xfId="19" applyNumberFormat="1" applyFont="1" applyFill="1" applyBorder="1" applyAlignment="1">
      <alignment horizontal="center" vertical="center"/>
      <protection/>
    </xf>
    <xf numFmtId="3" fontId="24" fillId="3" borderId="7" xfId="19" applyNumberFormat="1" applyFont="1" applyFill="1" applyBorder="1" applyAlignment="1">
      <alignment horizontal="center" vertical="center"/>
      <protection/>
    </xf>
    <xf numFmtId="0" fontId="7" fillId="3" borderId="5" xfId="19" applyFont="1" applyFill="1" applyBorder="1" applyAlignment="1">
      <alignment horizontal="center" vertical="center"/>
      <protection/>
    </xf>
    <xf numFmtId="0" fontId="7" fillId="3" borderId="7" xfId="19" applyFont="1" applyFill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right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8" fillId="0" borderId="0" xfId="20" applyFont="1" applyFill="1" applyBorder="1" applyAlignment="1">
      <alignment horizontal="right" vertical="center" wrapText="1"/>
      <protection/>
    </xf>
    <xf numFmtId="2" fontId="23" fillId="0" borderId="0" xfId="20" applyNumberFormat="1" applyFont="1" applyFill="1" applyBorder="1" applyAlignment="1">
      <alignment horizontal="center" vertical="center" wrapText="1"/>
      <protection/>
    </xf>
    <xf numFmtId="0" fontId="0" fillId="3" borderId="21" xfId="21" applyFill="1" applyBorder="1" applyAlignment="1">
      <alignment horizontal="right"/>
      <protection/>
    </xf>
    <xf numFmtId="3" fontId="30" fillId="3" borderId="26" xfId="19" applyNumberFormat="1" applyFont="1" applyFill="1" applyBorder="1" applyAlignment="1">
      <alignment horizontal="right" vertical="center"/>
      <protection/>
    </xf>
    <xf numFmtId="3" fontId="30" fillId="3" borderId="27" xfId="19" applyNumberFormat="1" applyFont="1" applyFill="1" applyBorder="1" applyAlignment="1">
      <alignment horizontal="right" vertical="center"/>
      <protection/>
    </xf>
    <xf numFmtId="3" fontId="59" fillId="4" borderId="28" xfId="19" applyNumberFormat="1" applyFont="1" applyFill="1" applyBorder="1" applyAlignment="1">
      <alignment horizontal="right" vertical="center"/>
      <protection/>
    </xf>
    <xf numFmtId="3" fontId="59" fillId="4" borderId="29" xfId="19" applyNumberFormat="1" applyFont="1" applyFill="1" applyBorder="1" applyAlignment="1">
      <alignment horizontal="right" vertical="center"/>
      <protection/>
    </xf>
    <xf numFmtId="3" fontId="59" fillId="4" borderId="5" xfId="19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7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1" fillId="8" borderId="15" xfId="19" applyFont="1" applyFill="1" applyBorder="1" applyAlignment="1">
      <alignment horizontal="center"/>
      <protection/>
    </xf>
    <xf numFmtId="0" fontId="11" fillId="8" borderId="30" xfId="19" applyFont="1" applyFill="1" applyBorder="1" applyAlignment="1">
      <alignment horizontal="center"/>
      <protection/>
    </xf>
    <xf numFmtId="0" fontId="11" fillId="8" borderId="16" xfId="19" applyFont="1" applyFill="1" applyBorder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0" fontId="17" fillId="9" borderId="31" xfId="19" applyFont="1" applyFill="1" applyBorder="1" applyAlignment="1">
      <alignment horizontal="center" vertical="center"/>
      <protection/>
    </xf>
    <xf numFmtId="0" fontId="17" fillId="9" borderId="32" xfId="19" applyFont="1" applyFill="1" applyBorder="1" applyAlignment="1">
      <alignment horizontal="center" vertical="center"/>
      <protection/>
    </xf>
    <xf numFmtId="0" fontId="17" fillId="9" borderId="23" xfId="19" applyFont="1" applyFill="1" applyBorder="1" applyAlignment="1">
      <alignment horizontal="center" vertical="center"/>
      <protection/>
    </xf>
    <xf numFmtId="0" fontId="17" fillId="9" borderId="33" xfId="19" applyFont="1" applyFill="1" applyBorder="1" applyAlignment="1">
      <alignment horizontal="center" vertical="center"/>
      <protection/>
    </xf>
    <xf numFmtId="0" fontId="4" fillId="4" borderId="28" xfId="19" applyFont="1" applyFill="1" applyBorder="1" applyAlignment="1">
      <alignment horizontal="center" vertical="center" wrapText="1"/>
      <protection/>
    </xf>
    <xf numFmtId="0" fontId="4" fillId="4" borderId="29" xfId="19" applyFont="1" applyFill="1" applyBorder="1" applyAlignment="1">
      <alignment horizontal="center" vertical="center" wrapText="1"/>
      <protection/>
    </xf>
    <xf numFmtId="0" fontId="4" fillId="4" borderId="18" xfId="19" applyFont="1" applyFill="1" applyBorder="1" applyAlignment="1">
      <alignment horizontal="center" vertical="center" wrapText="1"/>
      <protection/>
    </xf>
    <xf numFmtId="0" fontId="4" fillId="4" borderId="19" xfId="19" applyFont="1" applyFill="1" applyBorder="1" applyAlignment="1">
      <alignment horizontal="center" vertical="center" wrapText="1"/>
      <protection/>
    </xf>
    <xf numFmtId="0" fontId="21" fillId="4" borderId="15" xfId="19" applyFont="1" applyFill="1" applyBorder="1" applyAlignment="1">
      <alignment horizontal="center"/>
      <protection/>
    </xf>
    <xf numFmtId="0" fontId="21" fillId="4" borderId="30" xfId="19" applyFont="1" applyFill="1" applyBorder="1" applyAlignment="1">
      <alignment horizontal="center"/>
      <protection/>
    </xf>
    <xf numFmtId="0" fontId="21" fillId="5" borderId="15" xfId="19" applyFont="1" applyFill="1" applyBorder="1" applyAlignment="1">
      <alignment horizontal="center"/>
      <protection/>
    </xf>
    <xf numFmtId="0" fontId="21" fillId="5" borderId="30" xfId="19" applyFont="1" applyFill="1" applyBorder="1" applyAlignment="1">
      <alignment horizontal="center"/>
      <protection/>
    </xf>
    <xf numFmtId="0" fontId="21" fillId="5" borderId="16" xfId="19" applyFont="1" applyFill="1" applyBorder="1" applyAlignment="1">
      <alignment horizontal="center"/>
      <protection/>
    </xf>
    <xf numFmtId="0" fontId="23" fillId="4" borderId="28" xfId="19" applyFont="1" applyFill="1" applyBorder="1" applyAlignment="1">
      <alignment horizontal="center" vertical="center" wrapText="1"/>
      <protection/>
    </xf>
    <xf numFmtId="0" fontId="23" fillId="4" borderId="29" xfId="19" applyFont="1" applyFill="1" applyBorder="1" applyAlignment="1">
      <alignment horizontal="center" vertical="center" wrapText="1"/>
      <protection/>
    </xf>
    <xf numFmtId="0" fontId="15" fillId="6" borderId="0" xfId="19" applyFont="1" applyFill="1" applyBorder="1" applyAlignment="1">
      <alignment horizontal="center" vertical="center"/>
      <protection/>
    </xf>
    <xf numFmtId="0" fontId="22" fillId="5" borderId="34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3" fillId="5" borderId="28" xfId="19" applyFont="1" applyFill="1" applyBorder="1" applyAlignment="1">
      <alignment horizontal="center" vertical="center" wrapText="1"/>
      <protection/>
    </xf>
    <xf numFmtId="0" fontId="23" fillId="5" borderId="29" xfId="19" applyFont="1" applyFill="1" applyBorder="1" applyAlignment="1">
      <alignment horizontal="center" vertical="center" wrapText="1"/>
      <protection/>
    </xf>
    <xf numFmtId="0" fontId="43" fillId="9" borderId="0" xfId="19" applyFont="1" applyFill="1" applyBorder="1" applyAlignment="1">
      <alignment horizontal="center" vertical="center"/>
      <protection/>
    </xf>
    <xf numFmtId="0" fontId="15" fillId="9" borderId="11" xfId="19" applyFont="1" applyFill="1" applyBorder="1" applyAlignment="1">
      <alignment horizontal="center" vertical="center"/>
      <protection/>
    </xf>
    <xf numFmtId="0" fontId="15" fillId="9" borderId="0" xfId="19" applyFont="1" applyFill="1" applyBorder="1" applyAlignment="1">
      <alignment horizontal="center" vertical="center"/>
      <protection/>
    </xf>
    <xf numFmtId="0" fontId="31" fillId="4" borderId="31" xfId="21" applyFont="1" applyFill="1" applyBorder="1" applyAlignment="1">
      <alignment horizontal="center" vertical="center"/>
      <protection/>
    </xf>
    <xf numFmtId="0" fontId="31" fillId="4" borderId="32" xfId="21" applyFont="1" applyFill="1" applyBorder="1" applyAlignment="1">
      <alignment horizontal="center" vertical="center"/>
      <protection/>
    </xf>
    <xf numFmtId="0" fontId="23" fillId="4" borderId="36" xfId="19" applyFont="1" applyFill="1" applyBorder="1" applyAlignment="1">
      <alignment horizontal="center" vertical="center" wrapText="1"/>
      <protection/>
    </xf>
    <xf numFmtId="0" fontId="31" fillId="4" borderId="11" xfId="19" applyFont="1" applyFill="1" applyBorder="1" applyAlignment="1">
      <alignment horizontal="center" vertical="center" wrapText="1"/>
      <protection/>
    </xf>
    <xf numFmtId="0" fontId="31" fillId="4" borderId="37" xfId="19" applyFont="1" applyFill="1" applyBorder="1" applyAlignment="1">
      <alignment horizontal="center" vertical="center" wrapText="1"/>
      <protection/>
    </xf>
    <xf numFmtId="0" fontId="23" fillId="4" borderId="34" xfId="19" applyFont="1" applyFill="1" applyBorder="1" applyAlignment="1">
      <alignment horizontal="center" vertical="center" wrapText="1"/>
      <protection/>
    </xf>
    <xf numFmtId="0" fontId="23" fillId="4" borderId="35" xfId="19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36" fillId="0" borderId="0" xfId="0" applyFont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GASTAV" xfId="19"/>
    <cellStyle name="normální_List1" xfId="20"/>
    <cellStyle name="normální_Open-1-Vratimov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12</xdr:col>
      <xdr:colOff>47625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2247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48"/>
  <sheetViews>
    <sheetView workbookViewId="0" topLeftCell="A16">
      <selection activeCell="D19" sqref="D19:F19"/>
    </sheetView>
  </sheetViews>
  <sheetFormatPr defaultColWidth="9.00390625" defaultRowHeight="12.75"/>
  <cols>
    <col min="1" max="1" width="4.75390625" style="0" customWidth="1"/>
    <col min="2" max="18" width="5.75390625" style="0" customWidth="1"/>
    <col min="19" max="19" width="4.75390625" style="0" customWidth="1"/>
    <col min="20" max="20" width="5.75390625" style="0" customWidth="1"/>
  </cols>
  <sheetData>
    <row r="1" ht="13.5" customHeight="1"/>
    <row r="2" ht="13.5" customHeight="1"/>
    <row r="3" ht="13.5" customHeight="1"/>
    <row r="4" ht="13.5" customHeight="1"/>
    <row r="5" spans="2:18" ht="24" customHeight="1">
      <c r="B5" s="179" t="s">
        <v>85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spans="2:18" ht="60" customHeight="1">
      <c r="B6" s="180" t="s">
        <v>145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2:18" ht="18" customHeight="1">
      <c r="B7" s="179" t="s">
        <v>86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</row>
    <row r="8" spans="2:18" ht="30" customHeight="1">
      <c r="B8" s="175" t="s">
        <v>103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</row>
    <row r="9" spans="2:18" ht="30" customHeight="1">
      <c r="B9" s="176" t="s">
        <v>87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2:18" ht="17.25" customHeight="1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spans="2:18" ht="42" customHeight="1">
      <c r="B11" s="177">
        <v>39684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</row>
    <row r="12" spans="2:18" ht="63" customHeight="1">
      <c r="B12" s="178" t="s">
        <v>104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2:18" ht="15" customHeight="1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2:18" ht="3" customHeight="1">
      <c r="B14" s="226"/>
      <c r="C14" s="226"/>
      <c r="D14" s="226"/>
      <c r="E14" s="226"/>
      <c r="F14" s="226"/>
      <c r="G14" s="226"/>
      <c r="H14" s="227"/>
      <c r="I14" s="227"/>
      <c r="J14" s="227"/>
      <c r="K14" s="227"/>
      <c r="L14" s="227"/>
      <c r="M14" s="227"/>
      <c r="N14" s="226"/>
      <c r="O14" s="226"/>
      <c r="P14" s="226"/>
      <c r="Q14" s="226"/>
      <c r="R14" s="226"/>
    </row>
    <row r="15" spans="2:18" ht="19.5" customHeight="1">
      <c r="B15" s="225" t="s">
        <v>90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</row>
    <row r="16" spans="2:18" ht="9" customHeight="1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2:18" ht="18.75">
      <c r="B17" s="170" t="s">
        <v>0</v>
      </c>
      <c r="C17" s="170"/>
      <c r="D17" s="170"/>
      <c r="E17" s="168" t="s">
        <v>105</v>
      </c>
      <c r="F17" s="168"/>
      <c r="G17" s="168"/>
      <c r="H17" s="168"/>
      <c r="I17" s="168"/>
      <c r="J17" s="171" t="s">
        <v>91</v>
      </c>
      <c r="K17" s="171"/>
      <c r="L17" s="171"/>
      <c r="M17" s="172" t="s">
        <v>106</v>
      </c>
      <c r="N17" s="172"/>
      <c r="O17" s="172"/>
      <c r="P17" s="172"/>
      <c r="Q17" s="172"/>
      <c r="R17" s="172"/>
    </row>
    <row r="18" spans="2:18" ht="9.75" customHeight="1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</row>
    <row r="19" spans="4:18" ht="18.75">
      <c r="D19" s="171" t="s">
        <v>92</v>
      </c>
      <c r="E19" s="171"/>
      <c r="F19" s="171"/>
      <c r="G19" s="168" t="s">
        <v>108</v>
      </c>
      <c r="H19" s="168"/>
      <c r="I19" s="168"/>
      <c r="J19" s="168"/>
      <c r="K19" s="168"/>
      <c r="L19" s="168" t="s">
        <v>107</v>
      </c>
      <c r="M19" s="168"/>
      <c r="N19" s="168"/>
      <c r="O19" s="168"/>
      <c r="P19" s="168"/>
      <c r="Q19" s="96"/>
      <c r="R19" s="96"/>
    </row>
    <row r="20" spans="2:18" ht="9" customHeight="1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</row>
    <row r="21" spans="3:17" ht="19.5" customHeight="1">
      <c r="C21" s="228" t="s">
        <v>93</v>
      </c>
      <c r="D21" s="228"/>
      <c r="E21" s="228"/>
      <c r="F21" s="168" t="s">
        <v>105</v>
      </c>
      <c r="G21" s="168"/>
      <c r="H21" s="168"/>
      <c r="I21" s="168"/>
      <c r="J21" s="168"/>
      <c r="K21" s="168"/>
      <c r="L21" s="168" t="s">
        <v>106</v>
      </c>
      <c r="M21" s="168"/>
      <c r="N21" s="168"/>
      <c r="O21" s="168"/>
      <c r="P21" s="168"/>
      <c r="Q21" s="168"/>
    </row>
    <row r="22" spans="2:18" ht="18.75" customHeight="1">
      <c r="B22" s="96"/>
      <c r="C22" s="168" t="s">
        <v>150</v>
      </c>
      <c r="D22" s="168"/>
      <c r="E22" s="168"/>
      <c r="F22" s="168"/>
      <c r="G22" s="168"/>
      <c r="H22" s="168" t="s">
        <v>151</v>
      </c>
      <c r="I22" s="168"/>
      <c r="J22" s="168"/>
      <c r="K22" s="168"/>
      <c r="L22" s="168"/>
      <c r="M22" s="168" t="s">
        <v>149</v>
      </c>
      <c r="N22" s="168"/>
      <c r="O22" s="168"/>
      <c r="P22" s="168"/>
      <c r="Q22" s="168"/>
      <c r="R22" s="96"/>
    </row>
    <row r="23" spans="2:18" ht="3" customHeight="1">
      <c r="B23" s="101"/>
      <c r="C23" s="101"/>
      <c r="D23" s="101"/>
      <c r="E23" s="101"/>
      <c r="F23" s="101"/>
      <c r="G23" s="101"/>
      <c r="H23" s="167"/>
      <c r="I23" s="167"/>
      <c r="J23" s="167"/>
      <c r="K23" s="167"/>
      <c r="L23" s="167"/>
      <c r="M23" s="167"/>
      <c r="N23" s="101"/>
      <c r="O23" s="101"/>
      <c r="P23" s="101"/>
      <c r="Q23" s="101"/>
      <c r="R23" s="101"/>
    </row>
    <row r="24" spans="2:18" ht="27.75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2:18" ht="3" customHeight="1">
      <c r="B25" s="101"/>
      <c r="C25" s="101"/>
      <c r="D25" s="101"/>
      <c r="E25" s="101"/>
      <c r="F25" s="101"/>
      <c r="G25" s="101"/>
      <c r="H25" s="167"/>
      <c r="I25" s="167"/>
      <c r="J25" s="167"/>
      <c r="K25" s="167"/>
      <c r="L25" s="167"/>
      <c r="M25" s="167"/>
      <c r="N25" s="101"/>
      <c r="O25" s="101"/>
      <c r="P25" s="101"/>
      <c r="Q25" s="101"/>
      <c r="R25" s="101"/>
    </row>
    <row r="26" ht="5.25" customHeight="1"/>
    <row r="27" spans="2:18" ht="19.5" customHeight="1">
      <c r="B27" s="225" t="s">
        <v>94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2:18" ht="6" customHeight="1"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2:18" s="99" customFormat="1" ht="13.5" customHeight="1">
      <c r="B29" s="164" t="s">
        <v>95</v>
      </c>
      <c r="C29" s="164"/>
      <c r="D29" s="164"/>
      <c r="E29" s="164"/>
      <c r="F29" s="164"/>
      <c r="G29" s="164"/>
      <c r="H29" s="164"/>
      <c r="L29" s="164" t="s">
        <v>96</v>
      </c>
      <c r="M29" s="164"/>
      <c r="N29" s="164"/>
      <c r="O29" s="164"/>
      <c r="P29" s="164"/>
      <c r="Q29" s="164"/>
      <c r="R29" s="164"/>
    </row>
    <row r="30" spans="2:18" s="59" customFormat="1" ht="13.5" customHeight="1">
      <c r="B30" s="98">
        <v>1</v>
      </c>
      <c r="C30" s="166" t="s">
        <v>109</v>
      </c>
      <c r="D30" s="166"/>
      <c r="E30" s="166"/>
      <c r="F30" s="165" t="s">
        <v>27</v>
      </c>
      <c r="G30" s="165"/>
      <c r="H30" s="165"/>
      <c r="L30" s="98">
        <v>1</v>
      </c>
      <c r="M30" s="166" t="s">
        <v>53</v>
      </c>
      <c r="N30" s="166"/>
      <c r="O30" s="166"/>
      <c r="P30" s="165" t="s">
        <v>99</v>
      </c>
      <c r="Q30" s="165"/>
      <c r="R30" s="165"/>
    </row>
    <row r="31" spans="2:18" s="59" customFormat="1" ht="13.5" customHeight="1">
      <c r="B31" s="98">
        <v>2</v>
      </c>
      <c r="C31" s="166" t="s">
        <v>31</v>
      </c>
      <c r="D31" s="166"/>
      <c r="E31" s="166"/>
      <c r="F31" s="165" t="s">
        <v>99</v>
      </c>
      <c r="G31" s="165"/>
      <c r="H31" s="165"/>
      <c r="L31" s="98">
        <v>2</v>
      </c>
      <c r="M31" s="166" t="s">
        <v>131</v>
      </c>
      <c r="N31" s="166"/>
      <c r="O31" s="166"/>
      <c r="P31" s="165" t="s">
        <v>128</v>
      </c>
      <c r="Q31" s="165"/>
      <c r="R31" s="165"/>
    </row>
    <row r="32" spans="2:18" s="59" customFormat="1" ht="13.5" customHeight="1">
      <c r="B32" s="98">
        <v>3</v>
      </c>
      <c r="C32" s="166" t="s">
        <v>23</v>
      </c>
      <c r="D32" s="166"/>
      <c r="E32" s="166"/>
      <c r="F32" s="165" t="s">
        <v>110</v>
      </c>
      <c r="G32" s="165"/>
      <c r="H32" s="165"/>
      <c r="L32" s="98">
        <v>3</v>
      </c>
      <c r="M32" s="166" t="s">
        <v>132</v>
      </c>
      <c r="N32" s="166"/>
      <c r="O32" s="166"/>
      <c r="P32" s="165" t="s">
        <v>17</v>
      </c>
      <c r="Q32" s="165"/>
      <c r="R32" s="165"/>
    </row>
    <row r="33" spans="2:18" s="59" customFormat="1" ht="13.5" customHeight="1">
      <c r="B33" s="58"/>
      <c r="C33" s="100"/>
      <c r="D33" s="100"/>
      <c r="E33" s="100"/>
      <c r="F33" s="100"/>
      <c r="R33" s="97"/>
    </row>
    <row r="34" spans="3:17" s="59" customFormat="1" ht="13.5" customHeight="1">
      <c r="C34" s="164" t="s">
        <v>97</v>
      </c>
      <c r="D34" s="164"/>
      <c r="E34" s="164"/>
      <c r="F34" s="164"/>
      <c r="G34" s="164"/>
      <c r="H34" s="164"/>
      <c r="I34" s="164"/>
      <c r="K34" s="164" t="s">
        <v>98</v>
      </c>
      <c r="L34" s="164"/>
      <c r="M34" s="164"/>
      <c r="N34" s="164"/>
      <c r="O34" s="164"/>
      <c r="P34" s="164"/>
      <c r="Q34" s="164"/>
    </row>
    <row r="35" spans="3:17" s="59" customFormat="1" ht="13.5" customHeight="1">
      <c r="C35" s="98">
        <v>1</v>
      </c>
      <c r="D35" s="166" t="s">
        <v>20</v>
      </c>
      <c r="E35" s="166"/>
      <c r="F35" s="166"/>
      <c r="G35" s="165" t="s">
        <v>21</v>
      </c>
      <c r="H35" s="165"/>
      <c r="I35" s="165"/>
      <c r="K35" s="98">
        <v>1</v>
      </c>
      <c r="L35" s="166" t="s">
        <v>100</v>
      </c>
      <c r="M35" s="166"/>
      <c r="N35" s="166"/>
      <c r="O35" s="165" t="s">
        <v>27</v>
      </c>
      <c r="P35" s="165"/>
      <c r="Q35" s="165"/>
    </row>
    <row r="36" spans="3:17" s="59" customFormat="1" ht="13.5" customHeight="1">
      <c r="C36" s="98">
        <v>2</v>
      </c>
      <c r="D36" s="166" t="s">
        <v>26</v>
      </c>
      <c r="E36" s="166"/>
      <c r="F36" s="166"/>
      <c r="G36" s="165" t="s">
        <v>99</v>
      </c>
      <c r="H36" s="165"/>
      <c r="I36" s="165"/>
      <c r="K36" s="98">
        <v>2</v>
      </c>
      <c r="L36" s="166" t="s">
        <v>124</v>
      </c>
      <c r="M36" s="166"/>
      <c r="N36" s="166"/>
      <c r="O36" s="165" t="s">
        <v>17</v>
      </c>
      <c r="P36" s="165"/>
      <c r="Q36" s="165"/>
    </row>
    <row r="37" spans="3:17" s="59" customFormat="1" ht="13.5" customHeight="1">
      <c r="C37" s="98">
        <v>3</v>
      </c>
      <c r="D37" s="166" t="s">
        <v>111</v>
      </c>
      <c r="E37" s="166"/>
      <c r="F37" s="166"/>
      <c r="G37" s="165" t="s">
        <v>99</v>
      </c>
      <c r="H37" s="165"/>
      <c r="I37" s="165"/>
      <c r="K37" s="98">
        <v>3</v>
      </c>
      <c r="L37" s="166" t="s">
        <v>33</v>
      </c>
      <c r="M37" s="166"/>
      <c r="N37" s="166"/>
      <c r="O37" s="165" t="s">
        <v>120</v>
      </c>
      <c r="P37" s="165"/>
      <c r="Q37" s="165"/>
    </row>
    <row r="38" spans="2:18" s="59" customFormat="1" ht="13.5" customHeight="1">
      <c r="B38" s="58"/>
      <c r="C38" s="58"/>
      <c r="D38" s="58"/>
      <c r="R38" s="97"/>
    </row>
    <row r="39" spans="2:18" s="59" customFormat="1" ht="13.5" customHeight="1">
      <c r="B39" s="58"/>
      <c r="C39" s="58"/>
      <c r="D39" s="58"/>
      <c r="N39" s="97"/>
      <c r="O39" s="97"/>
      <c r="P39" s="97"/>
      <c r="Q39" s="97"/>
      <c r="R39" s="97"/>
    </row>
    <row r="40" spans="2:18" s="59" customFormat="1" ht="13.5" customHeight="1">
      <c r="B40" s="58"/>
      <c r="C40" s="58"/>
      <c r="D40" s="58"/>
      <c r="E40" s="58"/>
      <c r="F40" s="58"/>
      <c r="G40" s="164" t="s">
        <v>101</v>
      </c>
      <c r="H40" s="164"/>
      <c r="I40" s="164"/>
      <c r="J40" s="164"/>
      <c r="K40" s="164"/>
      <c r="L40" s="164"/>
      <c r="M40" s="164"/>
      <c r="N40" s="97"/>
      <c r="O40" s="97"/>
      <c r="P40" s="97"/>
      <c r="Q40" s="97"/>
      <c r="R40" s="97"/>
    </row>
    <row r="41" spans="2:18" s="59" customFormat="1" ht="13.5" customHeight="1">
      <c r="B41" s="58"/>
      <c r="C41" s="58"/>
      <c r="D41" s="58"/>
      <c r="G41" s="98">
        <v>1</v>
      </c>
      <c r="H41" s="222" t="s">
        <v>27</v>
      </c>
      <c r="I41" s="222"/>
      <c r="J41" s="222"/>
      <c r="K41" s="222"/>
      <c r="L41" s="223" t="s">
        <v>102</v>
      </c>
      <c r="M41" s="224">
        <v>409</v>
      </c>
      <c r="N41" s="97"/>
      <c r="O41" s="97"/>
      <c r="P41" s="97"/>
      <c r="Q41" s="97"/>
      <c r="R41" s="97"/>
    </row>
    <row r="42" spans="2:18" s="59" customFormat="1" ht="13.5" customHeight="1">
      <c r="B42" s="58"/>
      <c r="C42" s="58"/>
      <c r="D42" s="58"/>
      <c r="G42" s="98">
        <v>2</v>
      </c>
      <c r="H42" s="222" t="s">
        <v>17</v>
      </c>
      <c r="I42" s="222"/>
      <c r="J42" s="222"/>
      <c r="K42" s="222"/>
      <c r="L42" s="223" t="s">
        <v>144</v>
      </c>
      <c r="M42" s="224">
        <v>413</v>
      </c>
      <c r="O42" s="97"/>
      <c r="P42" s="97"/>
      <c r="Q42" s="97"/>
      <c r="R42" s="97"/>
    </row>
    <row r="43" spans="2:18" s="59" customFormat="1" ht="13.5" customHeight="1">
      <c r="B43" s="58"/>
      <c r="C43" s="58"/>
      <c r="D43" s="58"/>
      <c r="G43" s="98">
        <v>3</v>
      </c>
      <c r="H43" s="222" t="s">
        <v>21</v>
      </c>
      <c r="I43" s="222"/>
      <c r="J43" s="222"/>
      <c r="K43" s="222"/>
      <c r="L43" s="223" t="s">
        <v>102</v>
      </c>
      <c r="M43" s="224">
        <v>427</v>
      </c>
      <c r="N43" s="97"/>
      <c r="O43" s="97"/>
      <c r="P43" s="97"/>
      <c r="Q43" s="97"/>
      <c r="R43" s="97"/>
    </row>
    <row r="44" spans="2:18" s="59" customFormat="1" ht="13.5" customHeight="1">
      <c r="B44" s="58"/>
      <c r="C44" s="58"/>
      <c r="D44" s="58"/>
      <c r="N44" s="97"/>
      <c r="O44" s="97"/>
      <c r="P44" s="97"/>
      <c r="Q44" s="97"/>
      <c r="R44" s="97"/>
    </row>
    <row r="45" spans="2:18" s="59" customFormat="1" ht="13.5" customHeight="1">
      <c r="B45" s="58"/>
      <c r="C45" s="58"/>
      <c r="D45" s="58"/>
      <c r="N45" s="97"/>
      <c r="O45" s="97"/>
      <c r="P45" s="97"/>
      <c r="Q45" s="97"/>
      <c r="R45" s="97"/>
    </row>
    <row r="46" spans="2:17" s="59" customFormat="1" ht="12.75" customHeight="1">
      <c r="B46" s="58"/>
      <c r="C46" s="58"/>
      <c r="D46" s="58"/>
      <c r="E46" s="58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="59" customFormat="1" ht="9.75" customHeight="1"/>
    <row r="48" spans="1:19" ht="12.7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</sheetData>
  <mergeCells count="65">
    <mergeCell ref="A48:S48"/>
    <mergeCell ref="B5:R5"/>
    <mergeCell ref="B6:R6"/>
    <mergeCell ref="B7:R7"/>
    <mergeCell ref="B15:R15"/>
    <mergeCell ref="B13:R13"/>
    <mergeCell ref="B8:R8"/>
    <mergeCell ref="B9:R9"/>
    <mergeCell ref="B11:R11"/>
    <mergeCell ref="B12:R12"/>
    <mergeCell ref="B10:R10"/>
    <mergeCell ref="H14:M14"/>
    <mergeCell ref="H23:M23"/>
    <mergeCell ref="B24:R24"/>
    <mergeCell ref="B16:R16"/>
    <mergeCell ref="B18:R18"/>
    <mergeCell ref="B20:R20"/>
    <mergeCell ref="D19:F19"/>
    <mergeCell ref="G19:K19"/>
    <mergeCell ref="L19:P19"/>
    <mergeCell ref="B17:D17"/>
    <mergeCell ref="E17:I17"/>
    <mergeCell ref="J17:L17"/>
    <mergeCell ref="M17:R17"/>
    <mergeCell ref="H25:M25"/>
    <mergeCell ref="B27:R27"/>
    <mergeCell ref="B28:R28"/>
    <mergeCell ref="C21:E21"/>
    <mergeCell ref="C22:G22"/>
    <mergeCell ref="H22:L22"/>
    <mergeCell ref="M22:Q22"/>
    <mergeCell ref="F21:K21"/>
    <mergeCell ref="L21:Q21"/>
    <mergeCell ref="P32:R32"/>
    <mergeCell ref="G37:I37"/>
    <mergeCell ref="C31:E31"/>
    <mergeCell ref="C32:E32"/>
    <mergeCell ref="K34:Q34"/>
    <mergeCell ref="L35:N35"/>
    <mergeCell ref="D37:F37"/>
    <mergeCell ref="F31:H31"/>
    <mergeCell ref="F32:H32"/>
    <mergeCell ref="M32:O32"/>
    <mergeCell ref="D35:F35"/>
    <mergeCell ref="G35:I35"/>
    <mergeCell ref="D36:F36"/>
    <mergeCell ref="G36:I36"/>
    <mergeCell ref="C30:E30"/>
    <mergeCell ref="F30:H30"/>
    <mergeCell ref="B29:H29"/>
    <mergeCell ref="C34:I34"/>
    <mergeCell ref="L29:R29"/>
    <mergeCell ref="M30:O30"/>
    <mergeCell ref="P30:R30"/>
    <mergeCell ref="M31:O31"/>
    <mergeCell ref="P31:R31"/>
    <mergeCell ref="O35:Q35"/>
    <mergeCell ref="L36:N36"/>
    <mergeCell ref="O36:Q36"/>
    <mergeCell ref="L37:N37"/>
    <mergeCell ref="O37:Q37"/>
    <mergeCell ref="G40:M40"/>
    <mergeCell ref="H41:K41"/>
    <mergeCell ref="H42:K42"/>
    <mergeCell ref="H43:K4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95" r:id="rId2"/>
  <headerFooter alignWithMargins="0">
    <oddFooter>&amp;L&amp;"Arial CE,Kurzíva"&amp;8 7.OPEN Fr.Lázně + 1.kolo II.Ligy&amp;C&amp;"Arial CE,Kurzíva"&amp;8 24.08.2008&amp;R&amp;"Arial CE,Kurzíva"&amp;8Strabna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H19" sqref="H19"/>
    </sheetView>
  </sheetViews>
  <sheetFormatPr defaultColWidth="9.00390625" defaultRowHeight="11.25" customHeight="1"/>
  <cols>
    <col min="1" max="1" width="4.875" style="4" customWidth="1"/>
    <col min="2" max="2" width="18.75390625" style="5" customWidth="1"/>
    <col min="3" max="3" width="18.875" style="5" customWidth="1"/>
    <col min="4" max="5" width="4.75390625" style="4" customWidth="1"/>
    <col min="6" max="6" width="3.75390625" style="4" customWidth="1"/>
    <col min="7" max="10" width="4.75390625" style="4" customWidth="1"/>
    <col min="11" max="11" width="5.25390625" style="2" customWidth="1"/>
    <col min="12" max="12" width="4.75390625" style="1" customWidth="1"/>
    <col min="13" max="14" width="3.375" style="2" customWidth="1"/>
    <col min="15" max="15" width="5.75390625" style="67" customWidth="1"/>
    <col min="16" max="17" width="0" style="2" hidden="1" customWidth="1"/>
    <col min="18" max="16384" width="9.125" style="2" customWidth="1"/>
  </cols>
  <sheetData>
    <row r="1" spans="1:15" s="1" customFormat="1" ht="18" customHeight="1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66">
        <f>95.833/4</f>
        <v>23.95825</v>
      </c>
    </row>
    <row r="2" spans="1:17" s="77" customFormat="1" ht="11.25" customHeight="1">
      <c r="A2" s="103" t="s">
        <v>3</v>
      </c>
      <c r="B2" s="104" t="s">
        <v>4</v>
      </c>
      <c r="C2" s="103" t="s">
        <v>5</v>
      </c>
      <c r="D2" s="103" t="s">
        <v>6</v>
      </c>
      <c r="E2" s="103" t="s">
        <v>7</v>
      </c>
      <c r="F2" s="103" t="s">
        <v>8</v>
      </c>
      <c r="G2" s="103">
        <v>1</v>
      </c>
      <c r="H2" s="103">
        <v>2</v>
      </c>
      <c r="I2" s="103">
        <v>3</v>
      </c>
      <c r="J2" s="103">
        <v>4</v>
      </c>
      <c r="K2" s="103" t="s">
        <v>9</v>
      </c>
      <c r="L2" s="103" t="s">
        <v>10</v>
      </c>
      <c r="M2" s="103" t="s">
        <v>11</v>
      </c>
      <c r="N2" s="103" t="s">
        <v>12</v>
      </c>
      <c r="O2" s="105" t="s">
        <v>13</v>
      </c>
      <c r="P2" s="106"/>
      <c r="Q2" s="106">
        <v>24.333333333333332</v>
      </c>
    </row>
    <row r="3" spans="1:17" ht="12.75" customHeight="1">
      <c r="A3" s="102">
        <v>1</v>
      </c>
      <c r="B3" s="70" t="s">
        <v>20</v>
      </c>
      <c r="C3" s="122" t="s">
        <v>21</v>
      </c>
      <c r="D3" s="86">
        <v>809</v>
      </c>
      <c r="E3" s="84" t="s">
        <v>14</v>
      </c>
      <c r="F3" s="84" t="s">
        <v>22</v>
      </c>
      <c r="G3" s="121">
        <v>23</v>
      </c>
      <c r="H3" s="121">
        <v>25</v>
      </c>
      <c r="I3" s="121">
        <v>24</v>
      </c>
      <c r="J3" s="121">
        <v>21</v>
      </c>
      <c r="K3" s="73">
        <f aca="true" t="shared" si="0" ref="K3:K34">SUM(G3:J3)</f>
        <v>93</v>
      </c>
      <c r="L3" s="155">
        <v>67</v>
      </c>
      <c r="M3" s="88">
        <f aca="true" t="shared" si="1" ref="M3:M34">IF(COUNTA(G3:J3)&lt;2,0,LARGE(G3:J3,1)-SMALL(G3:J3,1))</f>
        <v>4</v>
      </c>
      <c r="N3" s="88">
        <f aca="true" t="shared" si="2" ref="N3:N34">IF(COUNTA(G3:J3)&lt;4,0,LARGE(G3:J3,2)-SMALL(G3:J3,2))</f>
        <v>1</v>
      </c>
      <c r="O3" s="157">
        <f aca="true" t="shared" si="3" ref="O3:O34">+K3/COUNT(G3:J3)</f>
        <v>23.25</v>
      </c>
      <c r="P3" s="3">
        <f aca="true" t="shared" si="4" ref="P3:P34">COUNT(G3:J3)</f>
        <v>4</v>
      </c>
      <c r="Q3" s="3"/>
    </row>
    <row r="4" spans="1:17" ht="12.75" customHeight="1">
      <c r="A4" s="102">
        <v>2</v>
      </c>
      <c r="B4" s="124" t="s">
        <v>109</v>
      </c>
      <c r="C4" s="125" t="s">
        <v>27</v>
      </c>
      <c r="D4" s="126">
        <v>2694</v>
      </c>
      <c r="E4" s="127">
        <v>2</v>
      </c>
      <c r="F4" s="127" t="s">
        <v>15</v>
      </c>
      <c r="G4" s="121">
        <v>26</v>
      </c>
      <c r="H4" s="121">
        <v>23</v>
      </c>
      <c r="I4" s="121">
        <v>24</v>
      </c>
      <c r="J4" s="121">
        <v>22</v>
      </c>
      <c r="K4" s="73">
        <f t="shared" si="0"/>
        <v>95</v>
      </c>
      <c r="L4" s="155">
        <v>65</v>
      </c>
      <c r="M4" s="88">
        <f t="shared" si="1"/>
        <v>4</v>
      </c>
      <c r="N4" s="88">
        <f t="shared" si="2"/>
        <v>1</v>
      </c>
      <c r="O4" s="157">
        <f t="shared" si="3"/>
        <v>23.75</v>
      </c>
      <c r="P4" s="3">
        <f t="shared" si="4"/>
        <v>4</v>
      </c>
      <c r="Q4" s="3"/>
    </row>
    <row r="5" spans="1:17" ht="12.75" customHeight="1">
      <c r="A5" s="102">
        <v>3</v>
      </c>
      <c r="B5" s="72" t="s">
        <v>26</v>
      </c>
      <c r="C5" s="123" t="s">
        <v>19</v>
      </c>
      <c r="D5" s="87">
        <v>230</v>
      </c>
      <c r="E5" s="85" t="s">
        <v>15</v>
      </c>
      <c r="F5" s="85" t="s">
        <v>22</v>
      </c>
      <c r="G5" s="121">
        <v>19</v>
      </c>
      <c r="H5" s="121">
        <v>24</v>
      </c>
      <c r="I5" s="121">
        <v>27</v>
      </c>
      <c r="J5" s="121">
        <v>25</v>
      </c>
      <c r="K5" s="73">
        <f t="shared" si="0"/>
        <v>95</v>
      </c>
      <c r="L5" s="155">
        <v>65</v>
      </c>
      <c r="M5" s="88">
        <f t="shared" si="1"/>
        <v>8</v>
      </c>
      <c r="N5" s="88">
        <f t="shared" si="2"/>
        <v>1</v>
      </c>
      <c r="O5" s="157">
        <f t="shared" si="3"/>
        <v>23.75</v>
      </c>
      <c r="P5" s="3">
        <f t="shared" si="4"/>
        <v>4</v>
      </c>
      <c r="Q5" s="3"/>
    </row>
    <row r="6" spans="1:17" ht="12.75" customHeight="1">
      <c r="A6" s="102">
        <v>4</v>
      </c>
      <c r="B6" s="72" t="s">
        <v>111</v>
      </c>
      <c r="C6" s="123" t="s">
        <v>19</v>
      </c>
      <c r="D6" s="87">
        <v>235</v>
      </c>
      <c r="E6" s="85">
        <v>2</v>
      </c>
      <c r="F6" s="85" t="s">
        <v>22</v>
      </c>
      <c r="G6" s="121">
        <v>23</v>
      </c>
      <c r="H6" s="121">
        <v>24</v>
      </c>
      <c r="I6" s="121">
        <v>26</v>
      </c>
      <c r="J6" s="121">
        <v>24</v>
      </c>
      <c r="K6" s="73">
        <f t="shared" si="0"/>
        <v>97</v>
      </c>
      <c r="L6" s="156">
        <v>63</v>
      </c>
      <c r="M6" s="88">
        <f t="shared" si="1"/>
        <v>3</v>
      </c>
      <c r="N6" s="88">
        <f t="shared" si="2"/>
        <v>0</v>
      </c>
      <c r="O6" s="157">
        <f t="shared" si="3"/>
        <v>24.25</v>
      </c>
      <c r="P6" s="3">
        <f t="shared" si="4"/>
        <v>4</v>
      </c>
      <c r="Q6" s="3"/>
    </row>
    <row r="7" spans="1:17" ht="12.75" customHeight="1">
      <c r="A7" s="102">
        <v>5</v>
      </c>
      <c r="B7" s="128" t="s">
        <v>28</v>
      </c>
      <c r="C7" s="129" t="s">
        <v>27</v>
      </c>
      <c r="D7" s="130">
        <v>3070</v>
      </c>
      <c r="E7" s="131">
        <v>1</v>
      </c>
      <c r="F7" s="131" t="s">
        <v>29</v>
      </c>
      <c r="G7" s="121">
        <v>21</v>
      </c>
      <c r="H7" s="121">
        <v>25</v>
      </c>
      <c r="I7" s="121">
        <v>25</v>
      </c>
      <c r="J7" s="121">
        <v>26</v>
      </c>
      <c r="K7" s="73">
        <f t="shared" si="0"/>
        <v>97</v>
      </c>
      <c r="L7" s="155">
        <v>63</v>
      </c>
      <c r="M7" s="88">
        <f t="shared" si="1"/>
        <v>5</v>
      </c>
      <c r="N7" s="88">
        <f t="shared" si="2"/>
        <v>0</v>
      </c>
      <c r="O7" s="157">
        <f t="shared" si="3"/>
        <v>24.25</v>
      </c>
      <c r="P7" s="3">
        <f t="shared" si="4"/>
        <v>4</v>
      </c>
      <c r="Q7" s="3"/>
    </row>
    <row r="8" spans="1:17" ht="12.75" customHeight="1">
      <c r="A8" s="102">
        <v>6</v>
      </c>
      <c r="B8" s="124" t="s">
        <v>31</v>
      </c>
      <c r="C8" s="125" t="s">
        <v>19</v>
      </c>
      <c r="D8" s="126">
        <v>2106</v>
      </c>
      <c r="E8" s="127">
        <v>2</v>
      </c>
      <c r="F8" s="127" t="s">
        <v>15</v>
      </c>
      <c r="G8" s="121">
        <v>24</v>
      </c>
      <c r="H8" s="121">
        <v>27</v>
      </c>
      <c r="I8" s="121">
        <v>23</v>
      </c>
      <c r="J8" s="121">
        <v>24</v>
      </c>
      <c r="K8" s="73">
        <f t="shared" si="0"/>
        <v>98</v>
      </c>
      <c r="L8" s="155">
        <v>62</v>
      </c>
      <c r="M8" s="88">
        <f t="shared" si="1"/>
        <v>4</v>
      </c>
      <c r="N8" s="88">
        <f t="shared" si="2"/>
        <v>0</v>
      </c>
      <c r="O8" s="157">
        <f t="shared" si="3"/>
        <v>24.5</v>
      </c>
      <c r="P8" s="3">
        <f t="shared" si="4"/>
        <v>4</v>
      </c>
      <c r="Q8" s="3"/>
    </row>
    <row r="9" spans="1:17" ht="12.75" customHeight="1">
      <c r="A9" s="102">
        <v>7</v>
      </c>
      <c r="B9" s="70" t="s">
        <v>25</v>
      </c>
      <c r="C9" s="122" t="s">
        <v>19</v>
      </c>
      <c r="D9" s="86">
        <v>652</v>
      </c>
      <c r="E9" s="84">
        <v>1</v>
      </c>
      <c r="F9" s="84" t="s">
        <v>22</v>
      </c>
      <c r="G9" s="121">
        <v>26</v>
      </c>
      <c r="H9" s="121">
        <v>24</v>
      </c>
      <c r="I9" s="121">
        <v>23</v>
      </c>
      <c r="J9" s="121">
        <v>26</v>
      </c>
      <c r="K9" s="73">
        <f t="shared" si="0"/>
        <v>99</v>
      </c>
      <c r="L9" s="155">
        <v>61</v>
      </c>
      <c r="M9" s="88">
        <f t="shared" si="1"/>
        <v>3</v>
      </c>
      <c r="N9" s="88">
        <f t="shared" si="2"/>
        <v>2</v>
      </c>
      <c r="O9" s="157">
        <f t="shared" si="3"/>
        <v>24.75</v>
      </c>
      <c r="P9" s="3">
        <f t="shared" si="4"/>
        <v>4</v>
      </c>
      <c r="Q9" s="3"/>
    </row>
    <row r="10" spans="1:17" ht="12.75" customHeight="1">
      <c r="A10" s="102">
        <v>8</v>
      </c>
      <c r="B10" s="132" t="s">
        <v>53</v>
      </c>
      <c r="C10" s="133" t="s">
        <v>19</v>
      </c>
      <c r="D10" s="134">
        <v>1478</v>
      </c>
      <c r="E10" s="135">
        <v>1</v>
      </c>
      <c r="F10" s="135" t="s">
        <v>123</v>
      </c>
      <c r="G10" s="121">
        <v>24</v>
      </c>
      <c r="H10" s="121">
        <v>31</v>
      </c>
      <c r="I10" s="121">
        <v>23</v>
      </c>
      <c r="J10" s="121">
        <v>21</v>
      </c>
      <c r="K10" s="73">
        <f t="shared" si="0"/>
        <v>99</v>
      </c>
      <c r="L10" s="155">
        <v>61</v>
      </c>
      <c r="M10" s="88">
        <f t="shared" si="1"/>
        <v>10</v>
      </c>
      <c r="N10" s="88">
        <f t="shared" si="2"/>
        <v>1</v>
      </c>
      <c r="O10" s="157">
        <f t="shared" si="3"/>
        <v>24.75</v>
      </c>
      <c r="P10" s="3">
        <f t="shared" si="4"/>
        <v>4</v>
      </c>
      <c r="Q10" s="3"/>
    </row>
    <row r="11" spans="1:17" ht="12.75" customHeight="1">
      <c r="A11" s="102">
        <v>9</v>
      </c>
      <c r="B11" s="124" t="s">
        <v>23</v>
      </c>
      <c r="C11" s="125" t="s">
        <v>110</v>
      </c>
      <c r="D11" s="126">
        <v>1372</v>
      </c>
      <c r="E11" s="127">
        <v>2</v>
      </c>
      <c r="F11" s="127" t="s">
        <v>15</v>
      </c>
      <c r="G11" s="121">
        <v>26</v>
      </c>
      <c r="H11" s="121">
        <v>27</v>
      </c>
      <c r="I11" s="121">
        <v>26</v>
      </c>
      <c r="J11" s="121">
        <v>21</v>
      </c>
      <c r="K11" s="73">
        <f t="shared" si="0"/>
        <v>100</v>
      </c>
      <c r="L11" s="155">
        <v>60</v>
      </c>
      <c r="M11" s="88">
        <f t="shared" si="1"/>
        <v>6</v>
      </c>
      <c r="N11" s="88">
        <f t="shared" si="2"/>
        <v>0</v>
      </c>
      <c r="O11" s="157">
        <f t="shared" si="3"/>
        <v>25</v>
      </c>
      <c r="P11" s="3">
        <f t="shared" si="4"/>
        <v>4</v>
      </c>
      <c r="Q11" s="3"/>
    </row>
    <row r="12" spans="1:17" ht="12.75" customHeight="1">
      <c r="A12" s="102">
        <v>10</v>
      </c>
      <c r="B12" s="128" t="s">
        <v>124</v>
      </c>
      <c r="C12" s="129" t="s">
        <v>17</v>
      </c>
      <c r="D12" s="130">
        <v>2858</v>
      </c>
      <c r="E12" s="131" t="s">
        <v>15</v>
      </c>
      <c r="F12" s="131" t="s">
        <v>29</v>
      </c>
      <c r="G12" s="121">
        <v>24</v>
      </c>
      <c r="H12" s="121">
        <v>28</v>
      </c>
      <c r="I12" s="121">
        <v>26</v>
      </c>
      <c r="J12" s="121">
        <v>22</v>
      </c>
      <c r="K12" s="73">
        <f t="shared" si="0"/>
        <v>100</v>
      </c>
      <c r="L12" s="155">
        <v>60</v>
      </c>
      <c r="M12" s="88">
        <f t="shared" si="1"/>
        <v>6</v>
      </c>
      <c r="N12" s="88">
        <f t="shared" si="2"/>
        <v>2</v>
      </c>
      <c r="O12" s="157">
        <f t="shared" si="3"/>
        <v>25</v>
      </c>
      <c r="P12" s="3">
        <f t="shared" si="4"/>
        <v>4</v>
      </c>
      <c r="Q12" s="3"/>
    </row>
    <row r="13" spans="1:17" ht="12.75" customHeight="1">
      <c r="A13" s="102">
        <v>11</v>
      </c>
      <c r="B13" s="136" t="s">
        <v>18</v>
      </c>
      <c r="C13" s="137" t="s">
        <v>19</v>
      </c>
      <c r="D13" s="138">
        <v>2164</v>
      </c>
      <c r="E13" s="139">
        <v>1</v>
      </c>
      <c r="F13" s="139" t="s">
        <v>15</v>
      </c>
      <c r="G13" s="121">
        <v>32</v>
      </c>
      <c r="H13" s="121">
        <v>22</v>
      </c>
      <c r="I13" s="121">
        <v>23</v>
      </c>
      <c r="J13" s="121">
        <v>23</v>
      </c>
      <c r="K13" s="73">
        <f t="shared" si="0"/>
        <v>100</v>
      </c>
      <c r="L13" s="155">
        <v>60</v>
      </c>
      <c r="M13" s="88">
        <f t="shared" si="1"/>
        <v>10</v>
      </c>
      <c r="N13" s="88">
        <f t="shared" si="2"/>
        <v>0</v>
      </c>
      <c r="O13" s="157">
        <f t="shared" si="3"/>
        <v>25</v>
      </c>
      <c r="P13" s="3">
        <f t="shared" si="4"/>
        <v>4</v>
      </c>
      <c r="Q13" s="3"/>
    </row>
    <row r="14" spans="1:17" ht="12.75" customHeight="1">
      <c r="A14" s="102">
        <v>12</v>
      </c>
      <c r="B14" s="124" t="s">
        <v>125</v>
      </c>
      <c r="C14" s="125" t="s">
        <v>17</v>
      </c>
      <c r="D14" s="126">
        <v>2117</v>
      </c>
      <c r="E14" s="127" t="s">
        <v>15</v>
      </c>
      <c r="F14" s="127" t="s">
        <v>15</v>
      </c>
      <c r="G14" s="121">
        <v>27</v>
      </c>
      <c r="H14" s="121">
        <v>25</v>
      </c>
      <c r="I14" s="121">
        <v>25</v>
      </c>
      <c r="J14" s="121">
        <v>25</v>
      </c>
      <c r="K14" s="73">
        <f t="shared" si="0"/>
        <v>102</v>
      </c>
      <c r="L14" s="155">
        <v>58</v>
      </c>
      <c r="M14" s="88">
        <f t="shared" si="1"/>
        <v>2</v>
      </c>
      <c r="N14" s="88">
        <f t="shared" si="2"/>
        <v>0</v>
      </c>
      <c r="O14" s="157">
        <f t="shared" si="3"/>
        <v>25.5</v>
      </c>
      <c r="P14" s="3">
        <f t="shared" si="4"/>
        <v>4</v>
      </c>
      <c r="Q14" s="3"/>
    </row>
    <row r="15" spans="1:17" ht="12.75" customHeight="1">
      <c r="A15" s="102">
        <v>13</v>
      </c>
      <c r="B15" s="128" t="s">
        <v>33</v>
      </c>
      <c r="C15" s="129" t="s">
        <v>120</v>
      </c>
      <c r="D15" s="130">
        <v>3362</v>
      </c>
      <c r="E15" s="131">
        <v>4</v>
      </c>
      <c r="F15" s="131" t="s">
        <v>29</v>
      </c>
      <c r="G15" s="121">
        <v>24</v>
      </c>
      <c r="H15" s="121">
        <v>30</v>
      </c>
      <c r="I15" s="121">
        <v>26</v>
      </c>
      <c r="J15" s="121">
        <v>22</v>
      </c>
      <c r="K15" s="73">
        <f t="shared" si="0"/>
        <v>102</v>
      </c>
      <c r="L15" s="155">
        <v>58</v>
      </c>
      <c r="M15" s="88">
        <f t="shared" si="1"/>
        <v>8</v>
      </c>
      <c r="N15" s="88">
        <f t="shared" si="2"/>
        <v>2</v>
      </c>
      <c r="O15" s="157">
        <f t="shared" si="3"/>
        <v>25.5</v>
      </c>
      <c r="P15" s="3">
        <f t="shared" si="4"/>
        <v>4</v>
      </c>
      <c r="Q15" s="3"/>
    </row>
    <row r="16" spans="1:17" ht="12.75" customHeight="1">
      <c r="A16" s="102">
        <v>14</v>
      </c>
      <c r="B16" s="136" t="s">
        <v>16</v>
      </c>
      <c r="C16" s="137" t="s">
        <v>17</v>
      </c>
      <c r="D16" s="138">
        <v>1102</v>
      </c>
      <c r="E16" s="139">
        <v>1</v>
      </c>
      <c r="F16" s="139" t="s">
        <v>15</v>
      </c>
      <c r="G16" s="121">
        <v>25</v>
      </c>
      <c r="H16" s="121">
        <v>26</v>
      </c>
      <c r="I16" s="121">
        <v>25</v>
      </c>
      <c r="J16" s="121">
        <v>28</v>
      </c>
      <c r="K16" s="73">
        <f t="shared" si="0"/>
        <v>104</v>
      </c>
      <c r="L16" s="155">
        <v>56</v>
      </c>
      <c r="M16" s="88">
        <f t="shared" si="1"/>
        <v>3</v>
      </c>
      <c r="N16" s="88">
        <f t="shared" si="2"/>
        <v>1</v>
      </c>
      <c r="O16" s="157">
        <f t="shared" si="3"/>
        <v>26</v>
      </c>
      <c r="P16" s="3">
        <f t="shared" si="4"/>
        <v>4</v>
      </c>
      <c r="Q16" s="3"/>
    </row>
    <row r="17" spans="1:17" ht="12.75" customHeight="1">
      <c r="A17" s="102">
        <v>15</v>
      </c>
      <c r="B17" s="136" t="s">
        <v>126</v>
      </c>
      <c r="C17" s="137" t="s">
        <v>27</v>
      </c>
      <c r="D17" s="138">
        <v>3010</v>
      </c>
      <c r="E17" s="139">
        <v>2</v>
      </c>
      <c r="F17" s="139" t="s">
        <v>15</v>
      </c>
      <c r="G17" s="121">
        <v>21</v>
      </c>
      <c r="H17" s="121">
        <v>25</v>
      </c>
      <c r="I17" s="121">
        <v>33</v>
      </c>
      <c r="J17" s="121">
        <v>25</v>
      </c>
      <c r="K17" s="73">
        <f t="shared" si="0"/>
        <v>104</v>
      </c>
      <c r="L17" s="156">
        <v>56</v>
      </c>
      <c r="M17" s="88">
        <f t="shared" si="1"/>
        <v>12</v>
      </c>
      <c r="N17" s="88">
        <f t="shared" si="2"/>
        <v>0</v>
      </c>
      <c r="O17" s="157">
        <f t="shared" si="3"/>
        <v>26</v>
      </c>
      <c r="P17" s="3">
        <f t="shared" si="4"/>
        <v>4</v>
      </c>
      <c r="Q17" s="3"/>
    </row>
    <row r="18" spans="1:17" ht="12.75" customHeight="1">
      <c r="A18" s="102">
        <v>16</v>
      </c>
      <c r="B18" s="70" t="s">
        <v>46</v>
      </c>
      <c r="C18" s="122" t="s">
        <v>27</v>
      </c>
      <c r="D18" s="86">
        <v>2502</v>
      </c>
      <c r="E18" s="84">
        <v>4</v>
      </c>
      <c r="F18" s="84" t="s">
        <v>22</v>
      </c>
      <c r="G18" s="121">
        <v>25</v>
      </c>
      <c r="H18" s="121">
        <v>26</v>
      </c>
      <c r="I18" s="121">
        <v>26</v>
      </c>
      <c r="J18" s="121">
        <v>29</v>
      </c>
      <c r="K18" s="73">
        <f t="shared" si="0"/>
        <v>106</v>
      </c>
      <c r="L18" s="155">
        <v>54</v>
      </c>
      <c r="M18" s="88">
        <f t="shared" si="1"/>
        <v>4</v>
      </c>
      <c r="N18" s="88">
        <f t="shared" si="2"/>
        <v>0</v>
      </c>
      <c r="O18" s="157">
        <f t="shared" si="3"/>
        <v>26.5</v>
      </c>
      <c r="P18" s="3">
        <f t="shared" si="4"/>
        <v>4</v>
      </c>
      <c r="Q18" s="3"/>
    </row>
    <row r="19" spans="1:17" ht="12.75" customHeight="1">
      <c r="A19" s="102">
        <v>17</v>
      </c>
      <c r="B19" s="70" t="s">
        <v>127</v>
      </c>
      <c r="C19" s="122" t="s">
        <v>17</v>
      </c>
      <c r="D19" s="86">
        <v>1099</v>
      </c>
      <c r="E19" s="84">
        <v>2</v>
      </c>
      <c r="F19" s="84" t="s">
        <v>22</v>
      </c>
      <c r="G19" s="121">
        <v>28</v>
      </c>
      <c r="H19" s="121">
        <v>23</v>
      </c>
      <c r="I19" s="121">
        <v>29</v>
      </c>
      <c r="J19" s="121">
        <v>26</v>
      </c>
      <c r="K19" s="73">
        <f t="shared" si="0"/>
        <v>106</v>
      </c>
      <c r="L19" s="155">
        <v>54</v>
      </c>
      <c r="M19" s="88">
        <f t="shared" si="1"/>
        <v>6</v>
      </c>
      <c r="N19" s="88">
        <f t="shared" si="2"/>
        <v>2</v>
      </c>
      <c r="O19" s="157">
        <f t="shared" si="3"/>
        <v>26.5</v>
      </c>
      <c r="P19" s="3">
        <f t="shared" si="4"/>
        <v>4</v>
      </c>
      <c r="Q19" s="3"/>
    </row>
    <row r="20" spans="1:17" ht="12.75" customHeight="1">
      <c r="A20" s="102">
        <v>18</v>
      </c>
      <c r="B20" s="70" t="s">
        <v>32</v>
      </c>
      <c r="C20" s="122" t="s">
        <v>128</v>
      </c>
      <c r="D20" s="86">
        <v>433</v>
      </c>
      <c r="E20" s="84" t="s">
        <v>14</v>
      </c>
      <c r="F20" s="84" t="s">
        <v>22</v>
      </c>
      <c r="G20" s="121">
        <v>26</v>
      </c>
      <c r="H20" s="121">
        <v>28</v>
      </c>
      <c r="I20" s="121">
        <v>26</v>
      </c>
      <c r="J20" s="121">
        <v>27</v>
      </c>
      <c r="K20" s="73">
        <f t="shared" si="0"/>
        <v>107</v>
      </c>
      <c r="L20" s="155">
        <v>53</v>
      </c>
      <c r="M20" s="88">
        <f t="shared" si="1"/>
        <v>2</v>
      </c>
      <c r="N20" s="88">
        <f t="shared" si="2"/>
        <v>1</v>
      </c>
      <c r="O20" s="157">
        <f t="shared" si="3"/>
        <v>26.75</v>
      </c>
      <c r="P20" s="3">
        <f t="shared" si="4"/>
        <v>4</v>
      </c>
      <c r="Q20" s="3"/>
    </row>
    <row r="21" spans="1:17" ht="12.75" customHeight="1">
      <c r="A21" s="102">
        <v>19</v>
      </c>
      <c r="B21" s="70" t="s">
        <v>129</v>
      </c>
      <c r="C21" s="122" t="s">
        <v>17</v>
      </c>
      <c r="D21" s="86">
        <v>202</v>
      </c>
      <c r="E21" s="84">
        <v>1</v>
      </c>
      <c r="F21" s="84" t="s">
        <v>22</v>
      </c>
      <c r="G21" s="121">
        <v>28</v>
      </c>
      <c r="H21" s="121">
        <v>29</v>
      </c>
      <c r="I21" s="121">
        <v>23</v>
      </c>
      <c r="J21" s="121">
        <v>27</v>
      </c>
      <c r="K21" s="73">
        <f t="shared" si="0"/>
        <v>107</v>
      </c>
      <c r="L21" s="155">
        <v>53</v>
      </c>
      <c r="M21" s="88">
        <f t="shared" si="1"/>
        <v>6</v>
      </c>
      <c r="N21" s="88">
        <f t="shared" si="2"/>
        <v>1</v>
      </c>
      <c r="O21" s="157">
        <f t="shared" si="3"/>
        <v>26.75</v>
      </c>
      <c r="P21" s="3">
        <f t="shared" si="4"/>
        <v>4</v>
      </c>
      <c r="Q21" s="3"/>
    </row>
    <row r="22" spans="1:17" ht="12.75" customHeight="1">
      <c r="A22" s="102">
        <v>20</v>
      </c>
      <c r="B22" s="124" t="s">
        <v>35</v>
      </c>
      <c r="C22" s="125" t="s">
        <v>21</v>
      </c>
      <c r="D22" s="126">
        <v>408</v>
      </c>
      <c r="E22" s="127">
        <v>2</v>
      </c>
      <c r="F22" s="127" t="s">
        <v>15</v>
      </c>
      <c r="G22" s="121">
        <v>29</v>
      </c>
      <c r="H22" s="121">
        <v>26</v>
      </c>
      <c r="I22" s="121">
        <v>26</v>
      </c>
      <c r="J22" s="121">
        <v>27</v>
      </c>
      <c r="K22" s="73">
        <f t="shared" si="0"/>
        <v>108</v>
      </c>
      <c r="L22" s="155">
        <v>52</v>
      </c>
      <c r="M22" s="88">
        <f t="shared" si="1"/>
        <v>3</v>
      </c>
      <c r="N22" s="88">
        <f t="shared" si="2"/>
        <v>1</v>
      </c>
      <c r="O22" s="157">
        <f t="shared" si="3"/>
        <v>27</v>
      </c>
      <c r="P22" s="3">
        <f t="shared" si="4"/>
        <v>4</v>
      </c>
      <c r="Q22" s="3"/>
    </row>
    <row r="23" spans="1:17" ht="12.75" customHeight="1">
      <c r="A23" s="102">
        <v>21</v>
      </c>
      <c r="B23" s="124" t="s">
        <v>130</v>
      </c>
      <c r="C23" s="125" t="s">
        <v>128</v>
      </c>
      <c r="D23" s="126">
        <v>528</v>
      </c>
      <c r="E23" s="127">
        <v>0</v>
      </c>
      <c r="F23" s="127" t="s">
        <v>15</v>
      </c>
      <c r="G23" s="121">
        <v>27</v>
      </c>
      <c r="H23" s="121">
        <v>29</v>
      </c>
      <c r="I23" s="121">
        <v>25</v>
      </c>
      <c r="J23" s="121">
        <v>30</v>
      </c>
      <c r="K23" s="73">
        <f t="shared" si="0"/>
        <v>111</v>
      </c>
      <c r="L23" s="155">
        <v>49</v>
      </c>
      <c r="M23" s="88">
        <f t="shared" si="1"/>
        <v>5</v>
      </c>
      <c r="N23" s="88">
        <f t="shared" si="2"/>
        <v>2</v>
      </c>
      <c r="O23" s="157">
        <f t="shared" si="3"/>
        <v>27.75</v>
      </c>
      <c r="P23" s="3">
        <f t="shared" si="4"/>
        <v>4</v>
      </c>
      <c r="Q23" s="3"/>
    </row>
    <row r="24" spans="1:17" ht="12.75" customHeight="1">
      <c r="A24" s="102">
        <v>22</v>
      </c>
      <c r="B24" s="136" t="s">
        <v>34</v>
      </c>
      <c r="C24" s="137" t="s">
        <v>21</v>
      </c>
      <c r="D24" s="138">
        <v>3066</v>
      </c>
      <c r="E24" s="139" t="s">
        <v>30</v>
      </c>
      <c r="F24" s="139" t="s">
        <v>15</v>
      </c>
      <c r="G24" s="121">
        <v>26</v>
      </c>
      <c r="H24" s="121">
        <v>24</v>
      </c>
      <c r="I24" s="121">
        <v>29</v>
      </c>
      <c r="J24" s="121">
        <v>32</v>
      </c>
      <c r="K24" s="73">
        <f t="shared" si="0"/>
        <v>111</v>
      </c>
      <c r="L24" s="155">
        <v>49</v>
      </c>
      <c r="M24" s="88">
        <f t="shared" si="1"/>
        <v>8</v>
      </c>
      <c r="N24" s="88">
        <f t="shared" si="2"/>
        <v>3</v>
      </c>
      <c r="O24" s="157">
        <f t="shared" si="3"/>
        <v>27.75</v>
      </c>
      <c r="P24" s="3">
        <f t="shared" si="4"/>
        <v>4</v>
      </c>
      <c r="Q24" s="3"/>
    </row>
    <row r="25" spans="1:17" ht="12.75" customHeight="1">
      <c r="A25" s="102">
        <v>23</v>
      </c>
      <c r="B25" s="124" t="s">
        <v>50</v>
      </c>
      <c r="C25" s="125" t="s">
        <v>27</v>
      </c>
      <c r="D25" s="126">
        <v>2932</v>
      </c>
      <c r="E25" s="127">
        <v>3</v>
      </c>
      <c r="F25" s="127" t="s">
        <v>15</v>
      </c>
      <c r="G25" s="121">
        <v>30</v>
      </c>
      <c r="H25" s="121">
        <v>23</v>
      </c>
      <c r="I25" s="121">
        <v>28</v>
      </c>
      <c r="J25" s="121">
        <v>31</v>
      </c>
      <c r="K25" s="73">
        <f t="shared" si="0"/>
        <v>112</v>
      </c>
      <c r="L25" s="155">
        <v>48</v>
      </c>
      <c r="M25" s="88">
        <f t="shared" si="1"/>
        <v>8</v>
      </c>
      <c r="N25" s="88">
        <f t="shared" si="2"/>
        <v>2</v>
      </c>
      <c r="O25" s="157">
        <f t="shared" si="3"/>
        <v>28</v>
      </c>
      <c r="P25" s="3">
        <f t="shared" si="4"/>
        <v>4</v>
      </c>
      <c r="Q25" s="3"/>
    </row>
    <row r="26" spans="1:17" ht="12.75" customHeight="1">
      <c r="A26" s="102">
        <v>24</v>
      </c>
      <c r="B26" s="136" t="s">
        <v>1</v>
      </c>
      <c r="C26" s="137" t="s">
        <v>27</v>
      </c>
      <c r="D26" s="138">
        <v>746</v>
      </c>
      <c r="E26" s="139">
        <v>1</v>
      </c>
      <c r="F26" s="139" t="s">
        <v>15</v>
      </c>
      <c r="G26" s="121">
        <v>29</v>
      </c>
      <c r="H26" s="121">
        <v>29</v>
      </c>
      <c r="I26" s="121">
        <v>29</v>
      </c>
      <c r="J26" s="121">
        <v>26</v>
      </c>
      <c r="K26" s="73">
        <f t="shared" si="0"/>
        <v>113</v>
      </c>
      <c r="L26" s="156">
        <v>47</v>
      </c>
      <c r="M26" s="88">
        <f t="shared" si="1"/>
        <v>3</v>
      </c>
      <c r="N26" s="88">
        <f t="shared" si="2"/>
        <v>0</v>
      </c>
      <c r="O26" s="157">
        <f t="shared" si="3"/>
        <v>28.25</v>
      </c>
      <c r="P26" s="3">
        <f t="shared" si="4"/>
        <v>4</v>
      </c>
      <c r="Q26" s="3"/>
    </row>
    <row r="27" spans="1:17" ht="12.75" customHeight="1">
      <c r="A27" s="102">
        <v>25</v>
      </c>
      <c r="B27" s="71" t="s">
        <v>131</v>
      </c>
      <c r="C27" s="140" t="s">
        <v>128</v>
      </c>
      <c r="D27" s="141">
        <v>2570</v>
      </c>
      <c r="E27" s="142">
        <v>3</v>
      </c>
      <c r="F27" s="142" t="s">
        <v>123</v>
      </c>
      <c r="G27" s="121">
        <v>31</v>
      </c>
      <c r="H27" s="121">
        <v>29</v>
      </c>
      <c r="I27" s="121">
        <v>26</v>
      </c>
      <c r="J27" s="121">
        <v>27</v>
      </c>
      <c r="K27" s="73">
        <f t="shared" si="0"/>
        <v>113</v>
      </c>
      <c r="L27" s="155">
        <v>47</v>
      </c>
      <c r="M27" s="88">
        <f t="shared" si="1"/>
        <v>5</v>
      </c>
      <c r="N27" s="88">
        <f t="shared" si="2"/>
        <v>2</v>
      </c>
      <c r="O27" s="157">
        <f t="shared" si="3"/>
        <v>28.25</v>
      </c>
      <c r="P27" s="3">
        <f t="shared" si="4"/>
        <v>4</v>
      </c>
      <c r="Q27" s="3"/>
    </row>
    <row r="28" spans="1:17" ht="12.75" customHeight="1">
      <c r="A28" s="102">
        <v>26</v>
      </c>
      <c r="B28" s="136" t="s">
        <v>41</v>
      </c>
      <c r="C28" s="137" t="s">
        <v>19</v>
      </c>
      <c r="D28" s="138">
        <v>1416</v>
      </c>
      <c r="E28" s="139">
        <v>0</v>
      </c>
      <c r="F28" s="139" t="s">
        <v>15</v>
      </c>
      <c r="G28" s="121">
        <v>30</v>
      </c>
      <c r="H28" s="121">
        <v>30</v>
      </c>
      <c r="I28" s="121">
        <v>28</v>
      </c>
      <c r="J28" s="121">
        <v>25</v>
      </c>
      <c r="K28" s="73">
        <f t="shared" si="0"/>
        <v>113</v>
      </c>
      <c r="L28" s="155">
        <v>47</v>
      </c>
      <c r="M28" s="88">
        <f t="shared" si="1"/>
        <v>5</v>
      </c>
      <c r="N28" s="88">
        <f t="shared" si="2"/>
        <v>2</v>
      </c>
      <c r="O28" s="157">
        <f t="shared" si="3"/>
        <v>28.25</v>
      </c>
      <c r="P28" s="3">
        <f t="shared" si="4"/>
        <v>4</v>
      </c>
      <c r="Q28" s="3"/>
    </row>
    <row r="29" spans="1:17" ht="12.75" customHeight="1">
      <c r="A29" s="102">
        <v>27</v>
      </c>
      <c r="B29" s="71" t="s">
        <v>132</v>
      </c>
      <c r="C29" s="140" t="s">
        <v>17</v>
      </c>
      <c r="D29" s="141">
        <v>2859</v>
      </c>
      <c r="E29" s="142">
        <v>2</v>
      </c>
      <c r="F29" s="142" t="s">
        <v>123</v>
      </c>
      <c r="G29" s="121">
        <v>30</v>
      </c>
      <c r="H29" s="121">
        <v>30</v>
      </c>
      <c r="I29" s="121">
        <v>25</v>
      </c>
      <c r="J29" s="121">
        <v>29</v>
      </c>
      <c r="K29" s="73">
        <f t="shared" si="0"/>
        <v>114</v>
      </c>
      <c r="L29" s="155">
        <v>46</v>
      </c>
      <c r="M29" s="88">
        <f t="shared" si="1"/>
        <v>5</v>
      </c>
      <c r="N29" s="88">
        <f t="shared" si="2"/>
        <v>1</v>
      </c>
      <c r="O29" s="157">
        <f t="shared" si="3"/>
        <v>28.5</v>
      </c>
      <c r="P29" s="3">
        <f t="shared" si="4"/>
        <v>4</v>
      </c>
      <c r="Q29" s="3"/>
    </row>
    <row r="30" spans="1:17" ht="12.75" customHeight="1">
      <c r="A30" s="102">
        <v>28</v>
      </c>
      <c r="B30" s="71" t="s">
        <v>24</v>
      </c>
      <c r="C30" s="133" t="s">
        <v>21</v>
      </c>
      <c r="D30" s="141">
        <v>986</v>
      </c>
      <c r="E30" s="142">
        <v>1</v>
      </c>
      <c r="F30" s="142" t="s">
        <v>123</v>
      </c>
      <c r="G30" s="121">
        <v>30</v>
      </c>
      <c r="H30" s="121">
        <v>29</v>
      </c>
      <c r="I30" s="121">
        <v>27</v>
      </c>
      <c r="J30" s="121">
        <v>29</v>
      </c>
      <c r="K30" s="73">
        <f t="shared" si="0"/>
        <v>115</v>
      </c>
      <c r="L30" s="155">
        <v>45</v>
      </c>
      <c r="M30" s="88">
        <f t="shared" si="1"/>
        <v>3</v>
      </c>
      <c r="N30" s="88">
        <f t="shared" si="2"/>
        <v>0</v>
      </c>
      <c r="O30" s="157">
        <f t="shared" si="3"/>
        <v>28.75</v>
      </c>
      <c r="P30" s="3">
        <f t="shared" si="4"/>
        <v>4</v>
      </c>
      <c r="Q30" s="3"/>
    </row>
    <row r="31" spans="1:17" ht="12.75" customHeight="1">
      <c r="A31" s="102">
        <v>29</v>
      </c>
      <c r="B31" s="128" t="s">
        <v>38</v>
      </c>
      <c r="C31" s="129" t="s">
        <v>120</v>
      </c>
      <c r="D31" s="130">
        <v>3036</v>
      </c>
      <c r="E31" s="131">
        <v>1</v>
      </c>
      <c r="F31" s="131" t="s">
        <v>29</v>
      </c>
      <c r="G31" s="121">
        <v>24</v>
      </c>
      <c r="H31" s="121">
        <v>33</v>
      </c>
      <c r="I31" s="121">
        <v>35</v>
      </c>
      <c r="J31" s="121">
        <v>24</v>
      </c>
      <c r="K31" s="73">
        <f t="shared" si="0"/>
        <v>116</v>
      </c>
      <c r="L31" s="155">
        <v>44</v>
      </c>
      <c r="M31" s="88">
        <f t="shared" si="1"/>
        <v>11</v>
      </c>
      <c r="N31" s="88">
        <f t="shared" si="2"/>
        <v>9</v>
      </c>
      <c r="O31" s="157">
        <f t="shared" si="3"/>
        <v>29</v>
      </c>
      <c r="P31" s="3">
        <f t="shared" si="4"/>
        <v>4</v>
      </c>
      <c r="Q31" s="3"/>
    </row>
    <row r="32" spans="1:17" ht="12.75" customHeight="1">
      <c r="A32" s="102">
        <v>30</v>
      </c>
      <c r="B32" s="136" t="s">
        <v>37</v>
      </c>
      <c r="C32" s="137" t="s">
        <v>120</v>
      </c>
      <c r="D32" s="138">
        <v>2403</v>
      </c>
      <c r="E32" s="139">
        <v>5</v>
      </c>
      <c r="F32" s="139" t="s">
        <v>15</v>
      </c>
      <c r="G32" s="121">
        <v>27</v>
      </c>
      <c r="H32" s="121">
        <v>35</v>
      </c>
      <c r="I32" s="121">
        <v>33</v>
      </c>
      <c r="J32" s="121">
        <v>22</v>
      </c>
      <c r="K32" s="73">
        <f t="shared" si="0"/>
        <v>117</v>
      </c>
      <c r="L32" s="155">
        <v>43</v>
      </c>
      <c r="M32" s="88">
        <f t="shared" si="1"/>
        <v>13</v>
      </c>
      <c r="N32" s="88">
        <f t="shared" si="2"/>
        <v>6</v>
      </c>
      <c r="O32" s="157">
        <f t="shared" si="3"/>
        <v>29.25</v>
      </c>
      <c r="P32" s="3">
        <f t="shared" si="4"/>
        <v>4</v>
      </c>
      <c r="Q32" s="3"/>
    </row>
    <row r="33" spans="1:17" ht="12.75" customHeight="1">
      <c r="A33" s="102">
        <v>31</v>
      </c>
      <c r="B33" s="143" t="s">
        <v>133</v>
      </c>
      <c r="C33" s="144" t="s">
        <v>17</v>
      </c>
      <c r="D33" s="145">
        <v>3378</v>
      </c>
      <c r="E33" s="146">
        <v>0</v>
      </c>
      <c r="F33" s="146" t="s">
        <v>121</v>
      </c>
      <c r="G33" s="121">
        <v>36</v>
      </c>
      <c r="H33" s="121">
        <v>24</v>
      </c>
      <c r="I33" s="121">
        <v>29</v>
      </c>
      <c r="J33" s="121">
        <v>29</v>
      </c>
      <c r="K33" s="73">
        <f t="shared" si="0"/>
        <v>118</v>
      </c>
      <c r="L33" s="155">
        <v>42</v>
      </c>
      <c r="M33" s="88">
        <f t="shared" si="1"/>
        <v>12</v>
      </c>
      <c r="N33" s="88">
        <f t="shared" si="2"/>
        <v>0</v>
      </c>
      <c r="O33" s="157">
        <f t="shared" si="3"/>
        <v>29.5</v>
      </c>
      <c r="P33" s="3">
        <f t="shared" si="4"/>
        <v>4</v>
      </c>
      <c r="Q33" s="3"/>
    </row>
    <row r="34" spans="1:17" ht="12.75" customHeight="1">
      <c r="A34" s="102">
        <v>32</v>
      </c>
      <c r="B34" s="70" t="s">
        <v>39</v>
      </c>
      <c r="C34" s="122" t="s">
        <v>128</v>
      </c>
      <c r="D34" s="86">
        <v>225</v>
      </c>
      <c r="E34" s="84">
        <v>3</v>
      </c>
      <c r="F34" s="84" t="s">
        <v>22</v>
      </c>
      <c r="G34" s="121">
        <v>29</v>
      </c>
      <c r="H34" s="121">
        <v>30</v>
      </c>
      <c r="I34" s="121">
        <v>30</v>
      </c>
      <c r="J34" s="121">
        <v>29</v>
      </c>
      <c r="K34" s="73">
        <f t="shared" si="0"/>
        <v>118</v>
      </c>
      <c r="L34" s="155">
        <v>42</v>
      </c>
      <c r="M34" s="88">
        <f t="shared" si="1"/>
        <v>1</v>
      </c>
      <c r="N34" s="88">
        <f t="shared" si="2"/>
        <v>1</v>
      </c>
      <c r="O34" s="157">
        <f t="shared" si="3"/>
        <v>29.5</v>
      </c>
      <c r="P34" s="3">
        <f t="shared" si="4"/>
        <v>4</v>
      </c>
      <c r="Q34" s="3"/>
    </row>
    <row r="35" spans="1:17" ht="12.75" customHeight="1">
      <c r="A35" s="102">
        <v>33</v>
      </c>
      <c r="B35" s="136" t="s">
        <v>49</v>
      </c>
      <c r="C35" s="137" t="s">
        <v>19</v>
      </c>
      <c r="D35" s="138">
        <v>1278</v>
      </c>
      <c r="E35" s="139" t="s">
        <v>47</v>
      </c>
      <c r="F35" s="139" t="s">
        <v>15</v>
      </c>
      <c r="G35" s="121">
        <v>31</v>
      </c>
      <c r="H35" s="121">
        <v>32</v>
      </c>
      <c r="I35" s="121">
        <v>31</v>
      </c>
      <c r="J35" s="121">
        <v>24</v>
      </c>
      <c r="K35" s="73">
        <f aca="true" t="shared" si="5" ref="K35:K53">SUM(G35:J35)</f>
        <v>118</v>
      </c>
      <c r="L35" s="155">
        <v>42</v>
      </c>
      <c r="M35" s="88">
        <f aca="true" t="shared" si="6" ref="M35:M53">IF(COUNTA(G35:J35)&lt;2,0,LARGE(G35:J35,1)-SMALL(G35:J35,1))</f>
        <v>8</v>
      </c>
      <c r="N35" s="88">
        <f aca="true" t="shared" si="7" ref="N35:N53">IF(COUNTA(G35:J35)&lt;4,0,LARGE(G35:J35,2)-SMALL(G35:J35,2))</f>
        <v>0</v>
      </c>
      <c r="O35" s="157">
        <f aca="true" t="shared" si="8" ref="O35:O53">+K35/COUNT(G35:J35)</f>
        <v>29.5</v>
      </c>
      <c r="P35" s="3">
        <f aca="true" t="shared" si="9" ref="P35:P54">COUNT(G35:J35)</f>
        <v>4</v>
      </c>
      <c r="Q35" s="3"/>
    </row>
    <row r="36" spans="1:17" ht="12.75" customHeight="1">
      <c r="A36" s="102">
        <v>34</v>
      </c>
      <c r="B36" s="136" t="s">
        <v>134</v>
      </c>
      <c r="C36" s="137" t="s">
        <v>19</v>
      </c>
      <c r="D36" s="138">
        <v>2704</v>
      </c>
      <c r="E36" s="139">
        <v>0</v>
      </c>
      <c r="F36" s="139" t="s">
        <v>15</v>
      </c>
      <c r="G36" s="121">
        <v>31</v>
      </c>
      <c r="H36" s="121">
        <v>33</v>
      </c>
      <c r="I36" s="121">
        <v>23</v>
      </c>
      <c r="J36" s="121">
        <v>31</v>
      </c>
      <c r="K36" s="73">
        <f t="shared" si="5"/>
        <v>118</v>
      </c>
      <c r="L36" s="156">
        <v>42</v>
      </c>
      <c r="M36" s="88">
        <f t="shared" si="6"/>
        <v>10</v>
      </c>
      <c r="N36" s="88">
        <f t="shared" si="7"/>
        <v>0</v>
      </c>
      <c r="O36" s="157">
        <f t="shared" si="8"/>
        <v>29.5</v>
      </c>
      <c r="P36" s="3">
        <f t="shared" si="9"/>
        <v>4</v>
      </c>
      <c r="Q36" s="3"/>
    </row>
    <row r="37" spans="1:17" ht="12.75" customHeight="1">
      <c r="A37" s="102">
        <v>35</v>
      </c>
      <c r="B37" s="124" t="s">
        <v>135</v>
      </c>
      <c r="C37" s="125" t="s">
        <v>128</v>
      </c>
      <c r="D37" s="126">
        <v>712</v>
      </c>
      <c r="E37" s="127">
        <v>3</v>
      </c>
      <c r="F37" s="127" t="s">
        <v>15</v>
      </c>
      <c r="G37" s="121">
        <v>29</v>
      </c>
      <c r="H37" s="121">
        <v>27</v>
      </c>
      <c r="I37" s="121">
        <v>36</v>
      </c>
      <c r="J37" s="121">
        <v>28</v>
      </c>
      <c r="K37" s="73">
        <f t="shared" si="5"/>
        <v>120</v>
      </c>
      <c r="L37" s="155">
        <v>40</v>
      </c>
      <c r="M37" s="88">
        <f t="shared" si="6"/>
        <v>9</v>
      </c>
      <c r="N37" s="88">
        <f t="shared" si="7"/>
        <v>1</v>
      </c>
      <c r="O37" s="157">
        <f t="shared" si="8"/>
        <v>30</v>
      </c>
      <c r="P37" s="3">
        <f t="shared" si="9"/>
        <v>4</v>
      </c>
      <c r="Q37" s="3"/>
    </row>
    <row r="38" spans="1:17" ht="12.75" customHeight="1">
      <c r="A38" s="102">
        <v>36</v>
      </c>
      <c r="B38" s="128" t="s">
        <v>42</v>
      </c>
      <c r="C38" s="129" t="s">
        <v>120</v>
      </c>
      <c r="D38" s="130">
        <v>3363</v>
      </c>
      <c r="E38" s="131">
        <v>5</v>
      </c>
      <c r="F38" s="131" t="s">
        <v>29</v>
      </c>
      <c r="G38" s="121">
        <v>34</v>
      </c>
      <c r="H38" s="121">
        <v>31</v>
      </c>
      <c r="I38" s="121">
        <v>29</v>
      </c>
      <c r="J38" s="121">
        <v>28</v>
      </c>
      <c r="K38" s="73">
        <f t="shared" si="5"/>
        <v>122</v>
      </c>
      <c r="L38" s="155">
        <v>38</v>
      </c>
      <c r="M38" s="88">
        <f t="shared" si="6"/>
        <v>6</v>
      </c>
      <c r="N38" s="88">
        <f t="shared" si="7"/>
        <v>2</v>
      </c>
      <c r="O38" s="157">
        <f t="shared" si="8"/>
        <v>30.5</v>
      </c>
      <c r="P38" s="3">
        <f t="shared" si="9"/>
        <v>4</v>
      </c>
      <c r="Q38" s="3"/>
    </row>
    <row r="39" spans="1:17" ht="12.75" customHeight="1">
      <c r="A39" s="102">
        <v>37</v>
      </c>
      <c r="B39" s="147" t="s">
        <v>136</v>
      </c>
      <c r="C39" s="148" t="s">
        <v>17</v>
      </c>
      <c r="D39" s="149">
        <v>2857</v>
      </c>
      <c r="E39" s="150">
        <v>5</v>
      </c>
      <c r="F39" s="150" t="s">
        <v>121</v>
      </c>
      <c r="G39" s="121">
        <v>32</v>
      </c>
      <c r="H39" s="121">
        <v>33</v>
      </c>
      <c r="I39" s="121">
        <v>29</v>
      </c>
      <c r="J39" s="121">
        <v>30</v>
      </c>
      <c r="K39" s="73">
        <f t="shared" si="5"/>
        <v>124</v>
      </c>
      <c r="L39" s="155">
        <v>36</v>
      </c>
      <c r="M39" s="88">
        <f t="shared" si="6"/>
        <v>4</v>
      </c>
      <c r="N39" s="88">
        <f t="shared" si="7"/>
        <v>2</v>
      </c>
      <c r="O39" s="157">
        <f t="shared" si="8"/>
        <v>31</v>
      </c>
      <c r="P39" s="3">
        <f t="shared" si="9"/>
        <v>4</v>
      </c>
      <c r="Q39" s="3"/>
    </row>
    <row r="40" spans="1:17" ht="12.75" customHeight="1">
      <c r="A40" s="102">
        <v>38</v>
      </c>
      <c r="B40" s="70" t="s">
        <v>36</v>
      </c>
      <c r="C40" s="122" t="s">
        <v>19</v>
      </c>
      <c r="D40" s="86">
        <v>1387</v>
      </c>
      <c r="E40" s="84" t="s">
        <v>30</v>
      </c>
      <c r="F40" s="84" t="s">
        <v>22</v>
      </c>
      <c r="G40" s="121">
        <v>33</v>
      </c>
      <c r="H40" s="121">
        <v>32</v>
      </c>
      <c r="I40" s="121">
        <v>27</v>
      </c>
      <c r="J40" s="121">
        <v>34</v>
      </c>
      <c r="K40" s="73">
        <f t="shared" si="5"/>
        <v>126</v>
      </c>
      <c r="L40" s="155">
        <v>34</v>
      </c>
      <c r="M40" s="88">
        <f t="shared" si="6"/>
        <v>7</v>
      </c>
      <c r="N40" s="88">
        <f t="shared" si="7"/>
        <v>1</v>
      </c>
      <c r="O40" s="157">
        <f t="shared" si="8"/>
        <v>31.5</v>
      </c>
      <c r="P40" s="3">
        <f t="shared" si="9"/>
        <v>4</v>
      </c>
      <c r="Q40" s="3"/>
    </row>
    <row r="41" spans="1:17" ht="12.75" customHeight="1">
      <c r="A41" s="102">
        <v>39</v>
      </c>
      <c r="B41" s="72" t="s">
        <v>40</v>
      </c>
      <c r="C41" s="123" t="s">
        <v>27</v>
      </c>
      <c r="D41" s="87">
        <v>442</v>
      </c>
      <c r="E41" s="85">
        <v>2</v>
      </c>
      <c r="F41" s="85" t="s">
        <v>22</v>
      </c>
      <c r="G41" s="121">
        <v>34</v>
      </c>
      <c r="H41" s="121">
        <v>27</v>
      </c>
      <c r="I41" s="121">
        <v>31</v>
      </c>
      <c r="J41" s="121">
        <v>35</v>
      </c>
      <c r="K41" s="73">
        <f t="shared" si="5"/>
        <v>127</v>
      </c>
      <c r="L41" s="155">
        <v>33</v>
      </c>
      <c r="M41" s="88">
        <f t="shared" si="6"/>
        <v>8</v>
      </c>
      <c r="N41" s="88">
        <f t="shared" si="7"/>
        <v>3</v>
      </c>
      <c r="O41" s="157">
        <f t="shared" si="8"/>
        <v>31.75</v>
      </c>
      <c r="P41" s="3">
        <f t="shared" si="9"/>
        <v>4</v>
      </c>
      <c r="Q41" s="3"/>
    </row>
    <row r="42" spans="1:17" ht="12.75" customHeight="1">
      <c r="A42" s="102">
        <v>40</v>
      </c>
      <c r="B42" s="70" t="s">
        <v>43</v>
      </c>
      <c r="C42" s="122" t="s">
        <v>122</v>
      </c>
      <c r="D42" s="86">
        <v>1284</v>
      </c>
      <c r="E42" s="84" t="s">
        <v>44</v>
      </c>
      <c r="F42" s="84" t="s">
        <v>22</v>
      </c>
      <c r="G42" s="121">
        <v>33</v>
      </c>
      <c r="H42" s="121">
        <v>31</v>
      </c>
      <c r="I42" s="121">
        <v>31</v>
      </c>
      <c r="J42" s="121">
        <v>35</v>
      </c>
      <c r="K42" s="73">
        <f t="shared" si="5"/>
        <v>130</v>
      </c>
      <c r="L42" s="155">
        <v>30</v>
      </c>
      <c r="M42" s="88">
        <f t="shared" si="6"/>
        <v>4</v>
      </c>
      <c r="N42" s="88">
        <f t="shared" si="7"/>
        <v>2</v>
      </c>
      <c r="O42" s="157">
        <f t="shared" si="8"/>
        <v>32.5</v>
      </c>
      <c r="P42" s="3">
        <f t="shared" si="9"/>
        <v>4</v>
      </c>
      <c r="Q42" s="3"/>
    </row>
    <row r="43" spans="1:17" ht="12.75" customHeight="1">
      <c r="A43" s="102">
        <v>41</v>
      </c>
      <c r="B43" s="147" t="s">
        <v>137</v>
      </c>
      <c r="C43" s="148" t="s">
        <v>120</v>
      </c>
      <c r="D43" s="149">
        <v>3360</v>
      </c>
      <c r="E43" s="150">
        <v>0</v>
      </c>
      <c r="F43" s="150" t="s">
        <v>121</v>
      </c>
      <c r="G43" s="121">
        <v>36</v>
      </c>
      <c r="H43" s="121">
        <v>33</v>
      </c>
      <c r="I43" s="121">
        <v>33</v>
      </c>
      <c r="J43" s="121">
        <v>28</v>
      </c>
      <c r="K43" s="73">
        <f t="shared" si="5"/>
        <v>130</v>
      </c>
      <c r="L43" s="155">
        <v>30</v>
      </c>
      <c r="M43" s="88">
        <f t="shared" si="6"/>
        <v>8</v>
      </c>
      <c r="N43" s="88">
        <f t="shared" si="7"/>
        <v>0</v>
      </c>
      <c r="O43" s="157">
        <f t="shared" si="8"/>
        <v>32.5</v>
      </c>
      <c r="P43" s="3">
        <f t="shared" si="9"/>
        <v>4</v>
      </c>
      <c r="Q43" s="3"/>
    </row>
    <row r="44" spans="1:17" ht="12.75" customHeight="1">
      <c r="A44" s="102">
        <v>42</v>
      </c>
      <c r="B44" s="70" t="s">
        <v>138</v>
      </c>
      <c r="C44" s="122" t="s">
        <v>120</v>
      </c>
      <c r="D44" s="86">
        <v>2472</v>
      </c>
      <c r="E44" s="84">
        <v>4</v>
      </c>
      <c r="F44" s="84" t="s">
        <v>22</v>
      </c>
      <c r="G44" s="121">
        <v>34</v>
      </c>
      <c r="H44" s="121">
        <v>33</v>
      </c>
      <c r="I44" s="121">
        <v>26</v>
      </c>
      <c r="J44" s="121">
        <v>37</v>
      </c>
      <c r="K44" s="73">
        <f t="shared" si="5"/>
        <v>130</v>
      </c>
      <c r="L44" s="155">
        <v>30</v>
      </c>
      <c r="M44" s="88">
        <f t="shared" si="6"/>
        <v>11</v>
      </c>
      <c r="N44" s="88">
        <f t="shared" si="7"/>
        <v>1</v>
      </c>
      <c r="O44" s="157">
        <f t="shared" si="8"/>
        <v>32.5</v>
      </c>
      <c r="P44" s="3">
        <f t="shared" si="9"/>
        <v>4</v>
      </c>
      <c r="Q44" s="3"/>
    </row>
    <row r="45" spans="1:17" ht="12.75" customHeight="1">
      <c r="A45" s="102">
        <v>43</v>
      </c>
      <c r="B45" s="71" t="s">
        <v>48</v>
      </c>
      <c r="C45" s="140" t="s">
        <v>19</v>
      </c>
      <c r="D45" s="141">
        <v>3276</v>
      </c>
      <c r="E45" s="142">
        <v>4</v>
      </c>
      <c r="F45" s="142" t="s">
        <v>123</v>
      </c>
      <c r="G45" s="121">
        <v>32</v>
      </c>
      <c r="H45" s="121">
        <v>34</v>
      </c>
      <c r="I45" s="121">
        <v>35</v>
      </c>
      <c r="J45" s="121">
        <v>32</v>
      </c>
      <c r="K45" s="73">
        <f t="shared" si="5"/>
        <v>133</v>
      </c>
      <c r="L45" s="155">
        <v>27</v>
      </c>
      <c r="M45" s="88">
        <f t="shared" si="6"/>
        <v>3</v>
      </c>
      <c r="N45" s="88">
        <f t="shared" si="7"/>
        <v>2</v>
      </c>
      <c r="O45" s="157">
        <f t="shared" si="8"/>
        <v>33.25</v>
      </c>
      <c r="P45" s="3">
        <f t="shared" si="9"/>
        <v>4</v>
      </c>
      <c r="Q45" s="3"/>
    </row>
    <row r="46" spans="1:17" ht="12.75" customHeight="1">
      <c r="A46" s="102">
        <v>44</v>
      </c>
      <c r="B46" s="136" t="s">
        <v>139</v>
      </c>
      <c r="C46" s="137" t="s">
        <v>21</v>
      </c>
      <c r="D46" s="138">
        <v>2318</v>
      </c>
      <c r="E46" s="139">
        <v>5</v>
      </c>
      <c r="F46" s="139" t="s">
        <v>15</v>
      </c>
      <c r="G46" s="121">
        <v>32</v>
      </c>
      <c r="H46" s="121">
        <v>37</v>
      </c>
      <c r="I46" s="121">
        <v>32</v>
      </c>
      <c r="J46" s="121">
        <v>32</v>
      </c>
      <c r="K46" s="73">
        <f t="shared" si="5"/>
        <v>133</v>
      </c>
      <c r="L46" s="155">
        <v>27</v>
      </c>
      <c r="M46" s="88">
        <f t="shared" si="6"/>
        <v>5</v>
      </c>
      <c r="N46" s="88">
        <f t="shared" si="7"/>
        <v>0</v>
      </c>
      <c r="O46" s="157">
        <f t="shared" si="8"/>
        <v>33.25</v>
      </c>
      <c r="P46" s="3">
        <f t="shared" si="9"/>
        <v>4</v>
      </c>
      <c r="Q46" s="3"/>
    </row>
    <row r="47" spans="1:17" ht="12.75" customHeight="1">
      <c r="A47" s="102">
        <v>45</v>
      </c>
      <c r="B47" s="151" t="s">
        <v>140</v>
      </c>
      <c r="C47" s="152" t="s">
        <v>120</v>
      </c>
      <c r="D47" s="153">
        <v>2592</v>
      </c>
      <c r="E47" s="154">
        <v>0</v>
      </c>
      <c r="F47" s="154" t="s">
        <v>29</v>
      </c>
      <c r="G47" s="121">
        <v>36</v>
      </c>
      <c r="H47" s="121">
        <v>32</v>
      </c>
      <c r="I47" s="121">
        <v>34</v>
      </c>
      <c r="J47" s="121">
        <v>33</v>
      </c>
      <c r="K47" s="73">
        <f t="shared" si="5"/>
        <v>135</v>
      </c>
      <c r="L47" s="155">
        <v>25</v>
      </c>
      <c r="M47" s="88">
        <f t="shared" si="6"/>
        <v>4</v>
      </c>
      <c r="N47" s="88">
        <f t="shared" si="7"/>
        <v>1</v>
      </c>
      <c r="O47" s="157">
        <f t="shared" si="8"/>
        <v>33.75</v>
      </c>
      <c r="P47" s="3">
        <f t="shared" si="9"/>
        <v>4</v>
      </c>
      <c r="Q47" s="3"/>
    </row>
    <row r="48" spans="1:17" ht="12.75" customHeight="1">
      <c r="A48" s="102">
        <v>46</v>
      </c>
      <c r="B48" s="71" t="s">
        <v>52</v>
      </c>
      <c r="C48" s="140" t="s">
        <v>21</v>
      </c>
      <c r="D48" s="141">
        <v>2918</v>
      </c>
      <c r="E48" s="142" t="s">
        <v>44</v>
      </c>
      <c r="F48" s="142" t="s">
        <v>123</v>
      </c>
      <c r="G48" s="121">
        <v>32</v>
      </c>
      <c r="H48" s="121">
        <v>31</v>
      </c>
      <c r="I48" s="121">
        <v>40</v>
      </c>
      <c r="J48" s="121">
        <v>32</v>
      </c>
      <c r="K48" s="73">
        <f t="shared" si="5"/>
        <v>135</v>
      </c>
      <c r="L48" s="155">
        <v>25</v>
      </c>
      <c r="M48" s="88">
        <f t="shared" si="6"/>
        <v>9</v>
      </c>
      <c r="N48" s="88">
        <f t="shared" si="7"/>
        <v>0</v>
      </c>
      <c r="O48" s="157">
        <f t="shared" si="8"/>
        <v>33.75</v>
      </c>
      <c r="P48" s="3">
        <f t="shared" si="9"/>
        <v>4</v>
      </c>
      <c r="Q48" s="3"/>
    </row>
    <row r="49" spans="1:17" ht="12.75" customHeight="1">
      <c r="A49" s="102">
        <v>47</v>
      </c>
      <c r="B49" s="147" t="s">
        <v>141</v>
      </c>
      <c r="C49" s="148" t="s">
        <v>19</v>
      </c>
      <c r="D49" s="149">
        <v>3424</v>
      </c>
      <c r="E49" s="150">
        <v>0</v>
      </c>
      <c r="F49" s="150" t="s">
        <v>121</v>
      </c>
      <c r="G49" s="121">
        <v>35</v>
      </c>
      <c r="H49" s="121">
        <v>36</v>
      </c>
      <c r="I49" s="121">
        <v>31</v>
      </c>
      <c r="J49" s="121">
        <v>34</v>
      </c>
      <c r="K49" s="73">
        <f t="shared" si="5"/>
        <v>136</v>
      </c>
      <c r="L49" s="155">
        <v>24</v>
      </c>
      <c r="M49" s="88">
        <f t="shared" si="6"/>
        <v>5</v>
      </c>
      <c r="N49" s="88">
        <f t="shared" si="7"/>
        <v>1</v>
      </c>
      <c r="O49" s="157">
        <f t="shared" si="8"/>
        <v>34</v>
      </c>
      <c r="P49" s="3">
        <f t="shared" si="9"/>
        <v>4</v>
      </c>
      <c r="Q49" s="3"/>
    </row>
    <row r="50" spans="1:17" ht="12.75" customHeight="1">
      <c r="A50" s="102">
        <v>48</v>
      </c>
      <c r="B50" s="132" t="s">
        <v>51</v>
      </c>
      <c r="C50" s="133" t="s">
        <v>122</v>
      </c>
      <c r="D50" s="134">
        <v>2892</v>
      </c>
      <c r="E50" s="135">
        <v>5</v>
      </c>
      <c r="F50" s="135" t="s">
        <v>123</v>
      </c>
      <c r="G50" s="121">
        <v>35</v>
      </c>
      <c r="H50" s="121">
        <v>34</v>
      </c>
      <c r="I50" s="121">
        <v>29</v>
      </c>
      <c r="J50" s="121">
        <v>38</v>
      </c>
      <c r="K50" s="73">
        <f t="shared" si="5"/>
        <v>136</v>
      </c>
      <c r="L50" s="155">
        <v>24</v>
      </c>
      <c r="M50" s="88">
        <f t="shared" si="6"/>
        <v>9</v>
      </c>
      <c r="N50" s="88">
        <f t="shared" si="7"/>
        <v>1</v>
      </c>
      <c r="O50" s="157">
        <f t="shared" si="8"/>
        <v>34</v>
      </c>
      <c r="P50" s="3">
        <f t="shared" si="9"/>
        <v>4</v>
      </c>
      <c r="Q50" s="3"/>
    </row>
    <row r="51" spans="1:17" ht="12.75" customHeight="1">
      <c r="A51" s="102">
        <v>49</v>
      </c>
      <c r="B51" s="147" t="s">
        <v>45</v>
      </c>
      <c r="C51" s="148" t="s">
        <v>27</v>
      </c>
      <c r="D51" s="149">
        <v>3233</v>
      </c>
      <c r="E51" s="150">
        <v>4</v>
      </c>
      <c r="F51" s="150" t="s">
        <v>121</v>
      </c>
      <c r="G51" s="121">
        <v>37</v>
      </c>
      <c r="H51" s="121">
        <v>32</v>
      </c>
      <c r="I51" s="121">
        <v>36</v>
      </c>
      <c r="J51" s="121">
        <v>36</v>
      </c>
      <c r="K51" s="73">
        <f t="shared" si="5"/>
        <v>141</v>
      </c>
      <c r="L51" s="155">
        <v>19</v>
      </c>
      <c r="M51" s="88">
        <f t="shared" si="6"/>
        <v>5</v>
      </c>
      <c r="N51" s="88">
        <f t="shared" si="7"/>
        <v>0</v>
      </c>
      <c r="O51" s="157">
        <f t="shared" si="8"/>
        <v>35.25</v>
      </c>
      <c r="P51" s="3">
        <f t="shared" si="9"/>
        <v>4</v>
      </c>
      <c r="Q51" s="3"/>
    </row>
    <row r="52" spans="1:17" ht="12.75" customHeight="1">
      <c r="A52" s="102">
        <v>50</v>
      </c>
      <c r="B52" s="72" t="s">
        <v>142</v>
      </c>
      <c r="C52" s="122" t="s">
        <v>128</v>
      </c>
      <c r="D52" s="87">
        <v>2395</v>
      </c>
      <c r="E52" s="85">
        <v>3</v>
      </c>
      <c r="F52" s="85" t="s">
        <v>22</v>
      </c>
      <c r="G52" s="121">
        <v>30</v>
      </c>
      <c r="H52" s="121">
        <v>43</v>
      </c>
      <c r="I52" s="121">
        <v>40</v>
      </c>
      <c r="J52" s="121">
        <v>41</v>
      </c>
      <c r="K52" s="73">
        <f t="shared" si="5"/>
        <v>154</v>
      </c>
      <c r="L52" s="155">
        <v>6</v>
      </c>
      <c r="M52" s="88">
        <f t="shared" si="6"/>
        <v>13</v>
      </c>
      <c r="N52" s="88">
        <f t="shared" si="7"/>
        <v>1</v>
      </c>
      <c r="O52" s="157">
        <f t="shared" si="8"/>
        <v>38.5</v>
      </c>
      <c r="P52" s="3">
        <f t="shared" si="9"/>
        <v>4</v>
      </c>
      <c r="Q52" s="3"/>
    </row>
    <row r="53" spans="1:17" ht="12.75" customHeight="1">
      <c r="A53" s="102">
        <v>51</v>
      </c>
      <c r="B53" s="136" t="s">
        <v>143</v>
      </c>
      <c r="C53" s="137" t="s">
        <v>17</v>
      </c>
      <c r="D53" s="138">
        <v>2918</v>
      </c>
      <c r="E53" s="139">
        <v>0</v>
      </c>
      <c r="F53" s="139" t="s">
        <v>15</v>
      </c>
      <c r="G53" s="121">
        <v>43</v>
      </c>
      <c r="H53" s="121">
        <v>44</v>
      </c>
      <c r="I53" s="121">
        <v>32</v>
      </c>
      <c r="J53" s="121">
        <v>38</v>
      </c>
      <c r="K53" s="73">
        <f t="shared" si="5"/>
        <v>157</v>
      </c>
      <c r="L53" s="155">
        <v>3</v>
      </c>
      <c r="M53" s="88">
        <f t="shared" si="6"/>
        <v>12</v>
      </c>
      <c r="N53" s="88">
        <f t="shared" si="7"/>
        <v>5</v>
      </c>
      <c r="O53" s="157">
        <f t="shared" si="8"/>
        <v>39.25</v>
      </c>
      <c r="P53" s="3">
        <f t="shared" si="9"/>
        <v>4</v>
      </c>
      <c r="Q53" s="3"/>
    </row>
    <row r="54" spans="1:17" ht="12.75" customHeight="1">
      <c r="A54" s="102"/>
      <c r="B54" s="71"/>
      <c r="C54" s="122"/>
      <c r="D54" s="86"/>
      <c r="E54" s="84"/>
      <c r="F54" s="84"/>
      <c r="G54" s="68"/>
      <c r="H54" s="68"/>
      <c r="I54" s="68"/>
      <c r="J54" s="68"/>
      <c r="K54" s="73"/>
      <c r="L54" s="69"/>
      <c r="M54" s="88"/>
      <c r="N54" s="88"/>
      <c r="O54" s="89"/>
      <c r="P54" s="3">
        <f t="shared" si="9"/>
        <v>0</v>
      </c>
      <c r="Q54" s="3"/>
    </row>
    <row r="55" spans="1:12" ht="11.25" customHeight="1">
      <c r="A55" s="102"/>
      <c r="B55" s="62"/>
      <c r="C55" s="63"/>
      <c r="D55" s="64"/>
      <c r="E55" s="64"/>
      <c r="F55" s="64"/>
      <c r="G55" s="64"/>
      <c r="H55" s="64"/>
      <c r="I55" s="64"/>
      <c r="J55" s="64"/>
      <c r="K55" s="65"/>
      <c r="L55" s="62"/>
    </row>
    <row r="56" spans="1:12" ht="11.25" customHeight="1">
      <c r="A56" s="102"/>
      <c r="B56" s="62"/>
      <c r="C56" s="63"/>
      <c r="D56" s="64"/>
      <c r="E56" s="64"/>
      <c r="F56" s="64"/>
      <c r="G56" s="64"/>
      <c r="H56" s="64"/>
      <c r="I56" s="64"/>
      <c r="J56" s="64"/>
      <c r="K56" s="65"/>
      <c r="L56" s="62"/>
    </row>
    <row r="57" spans="1:12" ht="11.25" customHeight="1">
      <c r="A57" s="102"/>
      <c r="B57" s="62"/>
      <c r="C57" s="63"/>
      <c r="D57" s="64"/>
      <c r="E57" s="64"/>
      <c r="F57" s="64"/>
      <c r="G57" s="64"/>
      <c r="H57" s="64"/>
      <c r="I57" s="64"/>
      <c r="J57" s="64"/>
      <c r="K57" s="65"/>
      <c r="L57" s="62"/>
    </row>
    <row r="58" spans="1:12" ht="11.25" customHeight="1">
      <c r="A58" s="102"/>
      <c r="B58" s="62"/>
      <c r="C58" s="63"/>
      <c r="D58" s="64"/>
      <c r="E58" s="64"/>
      <c r="F58" s="64"/>
      <c r="G58" s="64"/>
      <c r="H58" s="64"/>
      <c r="I58" s="64"/>
      <c r="J58" s="64"/>
      <c r="K58" s="65"/>
      <c r="L58" s="62"/>
    </row>
    <row r="59" spans="1:12" ht="11.25" customHeight="1">
      <c r="A59" s="102"/>
      <c r="B59" s="62"/>
      <c r="C59" s="63"/>
      <c r="D59" s="64"/>
      <c r="E59" s="64"/>
      <c r="F59" s="64"/>
      <c r="G59" s="64"/>
      <c r="H59" s="64"/>
      <c r="I59" s="64"/>
      <c r="J59" s="64"/>
      <c r="K59" s="65"/>
      <c r="L59" s="62"/>
    </row>
    <row r="60" spans="1:12" ht="11.25" customHeight="1">
      <c r="A60" s="102"/>
      <c r="B60" s="62"/>
      <c r="C60" s="63"/>
      <c r="D60" s="64"/>
      <c r="E60" s="64"/>
      <c r="F60" s="64"/>
      <c r="G60" s="64"/>
      <c r="H60" s="64"/>
      <c r="I60" s="64"/>
      <c r="J60" s="64"/>
      <c r="K60" s="65"/>
      <c r="L60" s="62"/>
    </row>
    <row r="61" spans="1:12" ht="11.25" customHeight="1">
      <c r="A61" s="102"/>
      <c r="B61" s="62"/>
      <c r="C61" s="63"/>
      <c r="D61" s="64"/>
      <c r="E61" s="64"/>
      <c r="F61" s="64"/>
      <c r="G61" s="64"/>
      <c r="H61" s="64"/>
      <c r="I61" s="64"/>
      <c r="J61" s="64"/>
      <c r="K61" s="65"/>
      <c r="L61" s="62"/>
    </row>
    <row r="62" spans="1:12" ht="11.25" customHeight="1">
      <c r="A62" s="102"/>
      <c r="B62" s="62"/>
      <c r="C62" s="63"/>
      <c r="D62" s="64"/>
      <c r="E62" s="64"/>
      <c r="F62" s="64"/>
      <c r="G62" s="64"/>
      <c r="H62" s="64"/>
      <c r="I62" s="64"/>
      <c r="J62" s="64"/>
      <c r="K62" s="65"/>
      <c r="L62" s="62"/>
    </row>
    <row r="63" spans="1:12" ht="11.25" customHeight="1">
      <c r="A63" s="102"/>
      <c r="B63" s="62"/>
      <c r="C63" s="63"/>
      <c r="D63" s="64"/>
      <c r="E63" s="64"/>
      <c r="F63" s="64"/>
      <c r="G63" s="64"/>
      <c r="H63" s="64"/>
      <c r="I63" s="64"/>
      <c r="J63" s="64"/>
      <c r="K63" s="65"/>
      <c r="L63" s="62"/>
    </row>
    <row r="64" spans="1:12" ht="11.25" customHeight="1">
      <c r="A64" s="102"/>
      <c r="B64" s="62"/>
      <c r="C64" s="63"/>
      <c r="D64" s="64"/>
      <c r="E64" s="64"/>
      <c r="F64" s="64"/>
      <c r="G64" s="64"/>
      <c r="H64" s="64"/>
      <c r="I64" s="64"/>
      <c r="J64" s="64"/>
      <c r="K64" s="65"/>
      <c r="L64" s="62"/>
    </row>
    <row r="65" spans="1:12" ht="11.25" customHeight="1">
      <c r="A65" s="102"/>
      <c r="B65" s="62"/>
      <c r="C65" s="63"/>
      <c r="D65" s="64"/>
      <c r="E65" s="64"/>
      <c r="F65" s="64"/>
      <c r="G65" s="64"/>
      <c r="H65" s="64"/>
      <c r="I65" s="64"/>
      <c r="J65" s="64"/>
      <c r="K65" s="65"/>
      <c r="L65" s="62"/>
    </row>
    <row r="66" spans="1:12" ht="11.25" customHeight="1">
      <c r="A66" s="102"/>
      <c r="B66" s="62"/>
      <c r="C66" s="63"/>
      <c r="D66" s="64"/>
      <c r="E66" s="64"/>
      <c r="F66" s="64"/>
      <c r="G66" s="64"/>
      <c r="H66" s="64"/>
      <c r="I66" s="64"/>
      <c r="J66" s="64"/>
      <c r="K66" s="65"/>
      <c r="L66" s="62"/>
    </row>
    <row r="67" spans="1:12" ht="11.25" customHeight="1">
      <c r="A67" s="102"/>
      <c r="B67" s="62"/>
      <c r="C67" s="63"/>
      <c r="D67" s="64"/>
      <c r="E67" s="64"/>
      <c r="F67" s="64"/>
      <c r="G67" s="64"/>
      <c r="H67" s="64"/>
      <c r="I67" s="64"/>
      <c r="J67" s="64"/>
      <c r="K67" s="65"/>
      <c r="L67" s="62"/>
    </row>
    <row r="68" spans="1:15" ht="6.75" customHeight="1">
      <c r="A68" s="91"/>
      <c r="B68" s="92"/>
      <c r="C68" s="92"/>
      <c r="D68" s="91"/>
      <c r="E68" s="91"/>
      <c r="F68" s="91"/>
      <c r="G68" s="91"/>
      <c r="H68" s="91"/>
      <c r="I68" s="91"/>
      <c r="J68" s="91"/>
      <c r="K68" s="93"/>
      <c r="L68" s="94"/>
      <c r="M68" s="93"/>
      <c r="N68" s="93"/>
      <c r="O68" s="95"/>
    </row>
  </sheetData>
  <mergeCells count="1">
    <mergeCell ref="A1:N1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scale="95" r:id="rId1"/>
  <headerFooter alignWithMargins="0">
    <oddFooter>&amp;L&amp;"Arial CE,Kurzíva"&amp;8.7. OPEN Fr.Lázně + 1.kolo II.Ligy&amp;C&amp;"Arial CE,Kurzíva"&amp;8 24.08.2008&amp;R&amp;"Arial CE,Kurzíva"&amp;8Strana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31">
      <selection activeCell="C78" sqref="C78"/>
    </sheetView>
  </sheetViews>
  <sheetFormatPr defaultColWidth="9.125" defaultRowHeight="11.25" customHeight="1"/>
  <cols>
    <col min="1" max="1" width="4.875" style="4" customWidth="1"/>
    <col min="2" max="2" width="18.75390625" style="5" customWidth="1"/>
    <col min="3" max="3" width="18.875" style="5" customWidth="1"/>
    <col min="4" max="5" width="4.75390625" style="4" customWidth="1"/>
    <col min="6" max="6" width="3.75390625" style="4" customWidth="1"/>
    <col min="7" max="10" width="4.75390625" style="4" customWidth="1"/>
    <col min="11" max="11" width="5.25390625" style="2" customWidth="1"/>
    <col min="12" max="12" width="4.75390625" style="1" customWidth="1"/>
    <col min="13" max="14" width="3.375" style="2" customWidth="1"/>
    <col min="15" max="15" width="5.75390625" style="67" customWidth="1"/>
    <col min="16" max="18" width="0" style="2" hidden="1" customWidth="1"/>
    <col min="19" max="16384" width="9.125" style="2" customWidth="1"/>
  </cols>
  <sheetData>
    <row r="1" spans="1:15" ht="11.25" customHeight="1">
      <c r="A1" s="182" t="s">
        <v>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s="77" customFormat="1" ht="11.25" customHeight="1">
      <c r="A2" s="74" t="s">
        <v>3</v>
      </c>
      <c r="B2" s="75" t="s">
        <v>4</v>
      </c>
      <c r="C2" s="74" t="s">
        <v>5</v>
      </c>
      <c r="D2" s="74" t="s">
        <v>6</v>
      </c>
      <c r="E2" s="74" t="s">
        <v>7</v>
      </c>
      <c r="F2" s="74" t="s">
        <v>8</v>
      </c>
      <c r="G2" s="74">
        <v>1</v>
      </c>
      <c r="H2" s="74">
        <v>2</v>
      </c>
      <c r="I2" s="74">
        <v>3</v>
      </c>
      <c r="J2" s="74">
        <v>4</v>
      </c>
      <c r="K2" s="74" t="s">
        <v>9</v>
      </c>
      <c r="L2" s="74" t="s">
        <v>10</v>
      </c>
      <c r="M2" s="74" t="s">
        <v>11</v>
      </c>
      <c r="N2" s="74" t="s">
        <v>12</v>
      </c>
      <c r="O2" s="76" t="s">
        <v>13</v>
      </c>
    </row>
    <row r="3" spans="1:15" ht="12" customHeight="1">
      <c r="A3" s="102">
        <v>1</v>
      </c>
      <c r="B3" s="124" t="s">
        <v>109</v>
      </c>
      <c r="C3" s="125" t="s">
        <v>27</v>
      </c>
      <c r="D3" s="126">
        <v>2694</v>
      </c>
      <c r="E3" s="127">
        <v>2</v>
      </c>
      <c r="F3" s="127" t="s">
        <v>15</v>
      </c>
      <c r="G3" s="121">
        <v>26</v>
      </c>
      <c r="H3" s="121">
        <v>23</v>
      </c>
      <c r="I3" s="121">
        <v>24</v>
      </c>
      <c r="J3" s="121">
        <v>22</v>
      </c>
      <c r="K3" s="73">
        <f aca="true" t="shared" si="0" ref="K3:K21">SUM(G3:J3)</f>
        <v>95</v>
      </c>
      <c r="L3" s="155">
        <v>65</v>
      </c>
      <c r="M3" s="88">
        <f aca="true" t="shared" si="1" ref="M3:M21">IF(COUNTA(G3:J3)&lt;2,0,LARGE(G3:J3,1)-SMALL(G3:J3,1))</f>
        <v>4</v>
      </c>
      <c r="N3" s="88">
        <f aca="true" t="shared" si="2" ref="N3:N21">IF(COUNTA(G3:J3)&lt;4,0,LARGE(G3:J3,2)-SMALL(G3:J3,2))</f>
        <v>1</v>
      </c>
      <c r="O3" s="157">
        <f aca="true" t="shared" si="3" ref="O3:O21">+K3/COUNT(G3:J3)</f>
        <v>23.75</v>
      </c>
    </row>
    <row r="4" spans="1:15" ht="12" customHeight="1">
      <c r="A4" s="102">
        <v>2</v>
      </c>
      <c r="B4" s="124" t="s">
        <v>31</v>
      </c>
      <c r="C4" s="125" t="s">
        <v>19</v>
      </c>
      <c r="D4" s="126">
        <v>2106</v>
      </c>
      <c r="E4" s="127">
        <v>2</v>
      </c>
      <c r="F4" s="127" t="s">
        <v>15</v>
      </c>
      <c r="G4" s="121">
        <v>24</v>
      </c>
      <c r="H4" s="121">
        <v>27</v>
      </c>
      <c r="I4" s="121">
        <v>23</v>
      </c>
      <c r="J4" s="121">
        <v>24</v>
      </c>
      <c r="K4" s="73">
        <f t="shared" si="0"/>
        <v>98</v>
      </c>
      <c r="L4" s="155">
        <v>62</v>
      </c>
      <c r="M4" s="88">
        <f t="shared" si="1"/>
        <v>4</v>
      </c>
      <c r="N4" s="88">
        <f t="shared" si="2"/>
        <v>0</v>
      </c>
      <c r="O4" s="157">
        <f t="shared" si="3"/>
        <v>24.5</v>
      </c>
    </row>
    <row r="5" spans="1:15" ht="12" customHeight="1">
      <c r="A5" s="102">
        <v>3</v>
      </c>
      <c r="B5" s="124" t="s">
        <v>23</v>
      </c>
      <c r="C5" s="125" t="s">
        <v>110</v>
      </c>
      <c r="D5" s="126">
        <v>1372</v>
      </c>
      <c r="E5" s="127">
        <v>2</v>
      </c>
      <c r="F5" s="127" t="s">
        <v>15</v>
      </c>
      <c r="G5" s="121">
        <v>26</v>
      </c>
      <c r="H5" s="121">
        <v>27</v>
      </c>
      <c r="I5" s="121">
        <v>26</v>
      </c>
      <c r="J5" s="121">
        <v>21</v>
      </c>
      <c r="K5" s="73">
        <f t="shared" si="0"/>
        <v>100</v>
      </c>
      <c r="L5" s="155">
        <v>60</v>
      </c>
      <c r="M5" s="88">
        <f t="shared" si="1"/>
        <v>6</v>
      </c>
      <c r="N5" s="88">
        <f t="shared" si="2"/>
        <v>0</v>
      </c>
      <c r="O5" s="157">
        <f t="shared" si="3"/>
        <v>25</v>
      </c>
    </row>
    <row r="6" spans="1:15" ht="12" customHeight="1">
      <c r="A6" s="102">
        <v>4</v>
      </c>
      <c r="B6" s="136" t="s">
        <v>18</v>
      </c>
      <c r="C6" s="137" t="s">
        <v>19</v>
      </c>
      <c r="D6" s="138">
        <v>2164</v>
      </c>
      <c r="E6" s="139">
        <v>1</v>
      </c>
      <c r="F6" s="139" t="s">
        <v>15</v>
      </c>
      <c r="G6" s="121">
        <v>32</v>
      </c>
      <c r="H6" s="121">
        <v>22</v>
      </c>
      <c r="I6" s="121">
        <v>23</v>
      </c>
      <c r="J6" s="121">
        <v>23</v>
      </c>
      <c r="K6" s="73">
        <f t="shared" si="0"/>
        <v>100</v>
      </c>
      <c r="L6" s="155">
        <v>60</v>
      </c>
      <c r="M6" s="88">
        <f t="shared" si="1"/>
        <v>10</v>
      </c>
      <c r="N6" s="88">
        <f t="shared" si="2"/>
        <v>0</v>
      </c>
      <c r="O6" s="157">
        <f t="shared" si="3"/>
        <v>25</v>
      </c>
    </row>
    <row r="7" spans="1:15" ht="12" customHeight="1">
      <c r="A7" s="102">
        <v>5</v>
      </c>
      <c r="B7" s="124" t="s">
        <v>125</v>
      </c>
      <c r="C7" s="125" t="s">
        <v>17</v>
      </c>
      <c r="D7" s="126">
        <v>2117</v>
      </c>
      <c r="E7" s="127" t="s">
        <v>15</v>
      </c>
      <c r="F7" s="127" t="s">
        <v>15</v>
      </c>
      <c r="G7" s="121">
        <v>27</v>
      </c>
      <c r="H7" s="121">
        <v>25</v>
      </c>
      <c r="I7" s="121">
        <v>25</v>
      </c>
      <c r="J7" s="121">
        <v>25</v>
      </c>
      <c r="K7" s="73">
        <f t="shared" si="0"/>
        <v>102</v>
      </c>
      <c r="L7" s="155">
        <v>58</v>
      </c>
      <c r="M7" s="88">
        <f t="shared" si="1"/>
        <v>2</v>
      </c>
      <c r="N7" s="88">
        <f t="shared" si="2"/>
        <v>0</v>
      </c>
      <c r="O7" s="157">
        <f t="shared" si="3"/>
        <v>25.5</v>
      </c>
    </row>
    <row r="8" spans="1:15" ht="12" customHeight="1">
      <c r="A8" s="102">
        <v>6</v>
      </c>
      <c r="B8" s="136" t="s">
        <v>16</v>
      </c>
      <c r="C8" s="137" t="s">
        <v>17</v>
      </c>
      <c r="D8" s="138">
        <v>1102</v>
      </c>
      <c r="E8" s="139">
        <v>1</v>
      </c>
      <c r="F8" s="139" t="s">
        <v>15</v>
      </c>
      <c r="G8" s="121">
        <v>25</v>
      </c>
      <c r="H8" s="121">
        <v>26</v>
      </c>
      <c r="I8" s="121">
        <v>25</v>
      </c>
      <c r="J8" s="121">
        <v>28</v>
      </c>
      <c r="K8" s="73">
        <f t="shared" si="0"/>
        <v>104</v>
      </c>
      <c r="L8" s="155">
        <v>56</v>
      </c>
      <c r="M8" s="88">
        <f t="shared" si="1"/>
        <v>3</v>
      </c>
      <c r="N8" s="88">
        <f t="shared" si="2"/>
        <v>1</v>
      </c>
      <c r="O8" s="157">
        <f t="shared" si="3"/>
        <v>26</v>
      </c>
    </row>
    <row r="9" spans="1:15" ht="12" customHeight="1">
      <c r="A9" s="102">
        <v>7</v>
      </c>
      <c r="B9" s="136" t="s">
        <v>126</v>
      </c>
      <c r="C9" s="137" t="s">
        <v>27</v>
      </c>
      <c r="D9" s="138">
        <v>3010</v>
      </c>
      <c r="E9" s="139">
        <v>2</v>
      </c>
      <c r="F9" s="139" t="s">
        <v>15</v>
      </c>
      <c r="G9" s="121">
        <v>21</v>
      </c>
      <c r="H9" s="121">
        <v>25</v>
      </c>
      <c r="I9" s="121">
        <v>33</v>
      </c>
      <c r="J9" s="121">
        <v>25</v>
      </c>
      <c r="K9" s="73">
        <f t="shared" si="0"/>
        <v>104</v>
      </c>
      <c r="L9" s="156">
        <v>56</v>
      </c>
      <c r="M9" s="88">
        <f t="shared" si="1"/>
        <v>12</v>
      </c>
      <c r="N9" s="88">
        <f t="shared" si="2"/>
        <v>0</v>
      </c>
      <c r="O9" s="157">
        <f t="shared" si="3"/>
        <v>26</v>
      </c>
    </row>
    <row r="10" spans="1:15" ht="12" customHeight="1">
      <c r="A10" s="102">
        <v>8</v>
      </c>
      <c r="B10" s="124" t="s">
        <v>35</v>
      </c>
      <c r="C10" s="125" t="s">
        <v>21</v>
      </c>
      <c r="D10" s="126">
        <v>408</v>
      </c>
      <c r="E10" s="127">
        <v>2</v>
      </c>
      <c r="F10" s="127" t="s">
        <v>15</v>
      </c>
      <c r="G10" s="121">
        <v>29</v>
      </c>
      <c r="H10" s="121">
        <v>26</v>
      </c>
      <c r="I10" s="121">
        <v>26</v>
      </c>
      <c r="J10" s="121">
        <v>27</v>
      </c>
      <c r="K10" s="73">
        <f t="shared" si="0"/>
        <v>108</v>
      </c>
      <c r="L10" s="155">
        <v>52</v>
      </c>
      <c r="M10" s="88">
        <f t="shared" si="1"/>
        <v>3</v>
      </c>
      <c r="N10" s="88">
        <f t="shared" si="2"/>
        <v>1</v>
      </c>
      <c r="O10" s="157">
        <f t="shared" si="3"/>
        <v>27</v>
      </c>
    </row>
    <row r="11" spans="1:15" ht="12" customHeight="1">
      <c r="A11" s="102">
        <v>9</v>
      </c>
      <c r="B11" s="124" t="s">
        <v>130</v>
      </c>
      <c r="C11" s="125" t="s">
        <v>128</v>
      </c>
      <c r="D11" s="126">
        <v>528</v>
      </c>
      <c r="E11" s="127">
        <v>0</v>
      </c>
      <c r="F11" s="127" t="s">
        <v>15</v>
      </c>
      <c r="G11" s="121">
        <v>27</v>
      </c>
      <c r="H11" s="121">
        <v>29</v>
      </c>
      <c r="I11" s="121">
        <v>25</v>
      </c>
      <c r="J11" s="121">
        <v>30</v>
      </c>
      <c r="K11" s="73">
        <f t="shared" si="0"/>
        <v>111</v>
      </c>
      <c r="L11" s="155">
        <v>49</v>
      </c>
      <c r="M11" s="88">
        <f t="shared" si="1"/>
        <v>5</v>
      </c>
      <c r="N11" s="88">
        <f t="shared" si="2"/>
        <v>2</v>
      </c>
      <c r="O11" s="157">
        <f t="shared" si="3"/>
        <v>27.75</v>
      </c>
    </row>
    <row r="12" spans="1:15" ht="12" customHeight="1">
      <c r="A12" s="102">
        <v>10</v>
      </c>
      <c r="B12" s="136" t="s">
        <v>34</v>
      </c>
      <c r="C12" s="137" t="s">
        <v>21</v>
      </c>
      <c r="D12" s="138">
        <v>3066</v>
      </c>
      <c r="E12" s="139" t="s">
        <v>30</v>
      </c>
      <c r="F12" s="139" t="s">
        <v>15</v>
      </c>
      <c r="G12" s="121">
        <v>26</v>
      </c>
      <c r="H12" s="121">
        <v>24</v>
      </c>
      <c r="I12" s="121">
        <v>29</v>
      </c>
      <c r="J12" s="121">
        <v>32</v>
      </c>
      <c r="K12" s="73">
        <f t="shared" si="0"/>
        <v>111</v>
      </c>
      <c r="L12" s="155">
        <v>49</v>
      </c>
      <c r="M12" s="88">
        <f t="shared" si="1"/>
        <v>8</v>
      </c>
      <c r="N12" s="88">
        <f t="shared" si="2"/>
        <v>3</v>
      </c>
      <c r="O12" s="157">
        <f t="shared" si="3"/>
        <v>27.75</v>
      </c>
    </row>
    <row r="13" spans="1:15" ht="12" customHeight="1">
      <c r="A13" s="102">
        <v>11</v>
      </c>
      <c r="B13" s="124" t="s">
        <v>50</v>
      </c>
      <c r="C13" s="125" t="s">
        <v>27</v>
      </c>
      <c r="D13" s="126">
        <v>2932</v>
      </c>
      <c r="E13" s="127">
        <v>3</v>
      </c>
      <c r="F13" s="127" t="s">
        <v>15</v>
      </c>
      <c r="G13" s="121">
        <v>30</v>
      </c>
      <c r="H13" s="121">
        <v>23</v>
      </c>
      <c r="I13" s="121">
        <v>28</v>
      </c>
      <c r="J13" s="121">
        <v>31</v>
      </c>
      <c r="K13" s="73">
        <f t="shared" si="0"/>
        <v>112</v>
      </c>
      <c r="L13" s="155">
        <v>48</v>
      </c>
      <c r="M13" s="88">
        <f t="shared" si="1"/>
        <v>8</v>
      </c>
      <c r="N13" s="88">
        <f t="shared" si="2"/>
        <v>2</v>
      </c>
      <c r="O13" s="157">
        <f t="shared" si="3"/>
        <v>28</v>
      </c>
    </row>
    <row r="14" spans="1:15" ht="12" customHeight="1">
      <c r="A14" s="102">
        <v>12</v>
      </c>
      <c r="B14" s="136" t="s">
        <v>1</v>
      </c>
      <c r="C14" s="137" t="s">
        <v>27</v>
      </c>
      <c r="D14" s="138">
        <v>746</v>
      </c>
      <c r="E14" s="139">
        <v>1</v>
      </c>
      <c r="F14" s="139" t="s">
        <v>15</v>
      </c>
      <c r="G14" s="121">
        <v>29</v>
      </c>
      <c r="H14" s="121">
        <v>29</v>
      </c>
      <c r="I14" s="121">
        <v>29</v>
      </c>
      <c r="J14" s="121">
        <v>26</v>
      </c>
      <c r="K14" s="73">
        <f t="shared" si="0"/>
        <v>113</v>
      </c>
      <c r="L14" s="156">
        <v>47</v>
      </c>
      <c r="M14" s="88">
        <f t="shared" si="1"/>
        <v>3</v>
      </c>
      <c r="N14" s="88">
        <f t="shared" si="2"/>
        <v>0</v>
      </c>
      <c r="O14" s="157">
        <f t="shared" si="3"/>
        <v>28.25</v>
      </c>
    </row>
    <row r="15" spans="1:15" ht="12" customHeight="1">
      <c r="A15" s="102">
        <v>13</v>
      </c>
      <c r="B15" s="136" t="s">
        <v>41</v>
      </c>
      <c r="C15" s="137" t="s">
        <v>19</v>
      </c>
      <c r="D15" s="138">
        <v>1416</v>
      </c>
      <c r="E15" s="139">
        <v>0</v>
      </c>
      <c r="F15" s="139" t="s">
        <v>15</v>
      </c>
      <c r="G15" s="121">
        <v>30</v>
      </c>
      <c r="H15" s="121">
        <v>30</v>
      </c>
      <c r="I15" s="121">
        <v>28</v>
      </c>
      <c r="J15" s="121">
        <v>25</v>
      </c>
      <c r="K15" s="73">
        <f t="shared" si="0"/>
        <v>113</v>
      </c>
      <c r="L15" s="155">
        <v>47</v>
      </c>
      <c r="M15" s="88">
        <f t="shared" si="1"/>
        <v>5</v>
      </c>
      <c r="N15" s="88">
        <f t="shared" si="2"/>
        <v>2</v>
      </c>
      <c r="O15" s="157">
        <f t="shared" si="3"/>
        <v>28.25</v>
      </c>
    </row>
    <row r="16" spans="1:15" ht="12" customHeight="1">
      <c r="A16" s="102">
        <v>14</v>
      </c>
      <c r="B16" s="136" t="s">
        <v>37</v>
      </c>
      <c r="C16" s="137" t="s">
        <v>120</v>
      </c>
      <c r="D16" s="138">
        <v>2403</v>
      </c>
      <c r="E16" s="139">
        <v>5</v>
      </c>
      <c r="F16" s="139" t="s">
        <v>15</v>
      </c>
      <c r="G16" s="121">
        <v>27</v>
      </c>
      <c r="H16" s="121">
        <v>35</v>
      </c>
      <c r="I16" s="121">
        <v>33</v>
      </c>
      <c r="J16" s="121">
        <v>22</v>
      </c>
      <c r="K16" s="73">
        <f t="shared" si="0"/>
        <v>117</v>
      </c>
      <c r="L16" s="155">
        <v>43</v>
      </c>
      <c r="M16" s="88">
        <f t="shared" si="1"/>
        <v>13</v>
      </c>
      <c r="N16" s="88">
        <f t="shared" si="2"/>
        <v>6</v>
      </c>
      <c r="O16" s="157">
        <f t="shared" si="3"/>
        <v>29.25</v>
      </c>
    </row>
    <row r="17" spans="1:15" ht="12" customHeight="1">
      <c r="A17" s="102">
        <v>15</v>
      </c>
      <c r="B17" s="136" t="s">
        <v>49</v>
      </c>
      <c r="C17" s="137" t="s">
        <v>19</v>
      </c>
      <c r="D17" s="138">
        <v>1278</v>
      </c>
      <c r="E17" s="139" t="s">
        <v>47</v>
      </c>
      <c r="F17" s="139" t="s">
        <v>15</v>
      </c>
      <c r="G17" s="121">
        <v>31</v>
      </c>
      <c r="H17" s="121">
        <v>32</v>
      </c>
      <c r="I17" s="121">
        <v>31</v>
      </c>
      <c r="J17" s="121">
        <v>24</v>
      </c>
      <c r="K17" s="73">
        <f t="shared" si="0"/>
        <v>118</v>
      </c>
      <c r="L17" s="155">
        <v>42</v>
      </c>
      <c r="M17" s="88">
        <f t="shared" si="1"/>
        <v>8</v>
      </c>
      <c r="N17" s="88">
        <f t="shared" si="2"/>
        <v>0</v>
      </c>
      <c r="O17" s="157">
        <f t="shared" si="3"/>
        <v>29.5</v>
      </c>
    </row>
    <row r="18" spans="1:15" ht="12" customHeight="1">
      <c r="A18" s="102">
        <v>16</v>
      </c>
      <c r="B18" s="136" t="s">
        <v>134</v>
      </c>
      <c r="C18" s="137" t="s">
        <v>19</v>
      </c>
      <c r="D18" s="138">
        <v>2704</v>
      </c>
      <c r="E18" s="139">
        <v>0</v>
      </c>
      <c r="F18" s="139" t="s">
        <v>15</v>
      </c>
      <c r="G18" s="121">
        <v>31</v>
      </c>
      <c r="H18" s="121">
        <v>33</v>
      </c>
      <c r="I18" s="121">
        <v>23</v>
      </c>
      <c r="J18" s="121">
        <v>31</v>
      </c>
      <c r="K18" s="73">
        <f t="shared" si="0"/>
        <v>118</v>
      </c>
      <c r="L18" s="156">
        <v>42</v>
      </c>
      <c r="M18" s="88">
        <f t="shared" si="1"/>
        <v>10</v>
      </c>
      <c r="N18" s="88">
        <f t="shared" si="2"/>
        <v>0</v>
      </c>
      <c r="O18" s="157">
        <f t="shared" si="3"/>
        <v>29.5</v>
      </c>
    </row>
    <row r="19" spans="1:15" ht="12" customHeight="1">
      <c r="A19" s="102">
        <v>17</v>
      </c>
      <c r="B19" s="124" t="s">
        <v>135</v>
      </c>
      <c r="C19" s="125" t="s">
        <v>128</v>
      </c>
      <c r="D19" s="126">
        <v>712</v>
      </c>
      <c r="E19" s="127">
        <v>3</v>
      </c>
      <c r="F19" s="127" t="s">
        <v>15</v>
      </c>
      <c r="G19" s="121">
        <v>29</v>
      </c>
      <c r="H19" s="121">
        <v>27</v>
      </c>
      <c r="I19" s="121">
        <v>36</v>
      </c>
      <c r="J19" s="121">
        <v>28</v>
      </c>
      <c r="K19" s="73">
        <f t="shared" si="0"/>
        <v>120</v>
      </c>
      <c r="L19" s="155">
        <v>40</v>
      </c>
      <c r="M19" s="88">
        <f t="shared" si="1"/>
        <v>9</v>
      </c>
      <c r="N19" s="88">
        <f t="shared" si="2"/>
        <v>1</v>
      </c>
      <c r="O19" s="157">
        <f t="shared" si="3"/>
        <v>30</v>
      </c>
    </row>
    <row r="20" spans="1:15" ht="12" customHeight="1">
      <c r="A20" s="102">
        <v>18</v>
      </c>
      <c r="B20" s="136" t="s">
        <v>139</v>
      </c>
      <c r="C20" s="137" t="s">
        <v>21</v>
      </c>
      <c r="D20" s="138">
        <v>2318</v>
      </c>
      <c r="E20" s="139">
        <v>5</v>
      </c>
      <c r="F20" s="139" t="s">
        <v>15</v>
      </c>
      <c r="G20" s="121">
        <v>32</v>
      </c>
      <c r="H20" s="121">
        <v>37</v>
      </c>
      <c r="I20" s="121">
        <v>32</v>
      </c>
      <c r="J20" s="121">
        <v>32</v>
      </c>
      <c r="K20" s="73">
        <f t="shared" si="0"/>
        <v>133</v>
      </c>
      <c r="L20" s="155">
        <v>27</v>
      </c>
      <c r="M20" s="88">
        <f t="shared" si="1"/>
        <v>5</v>
      </c>
      <c r="N20" s="88">
        <f t="shared" si="2"/>
        <v>0</v>
      </c>
      <c r="O20" s="157">
        <f t="shared" si="3"/>
        <v>33.25</v>
      </c>
    </row>
    <row r="21" spans="1:15" ht="12" customHeight="1">
      <c r="A21" s="102">
        <v>19</v>
      </c>
      <c r="B21" s="136" t="s">
        <v>143</v>
      </c>
      <c r="C21" s="137" t="s">
        <v>17</v>
      </c>
      <c r="D21" s="138">
        <v>2918</v>
      </c>
      <c r="E21" s="139">
        <v>0</v>
      </c>
      <c r="F21" s="139" t="s">
        <v>15</v>
      </c>
      <c r="G21" s="121">
        <v>43</v>
      </c>
      <c r="H21" s="121">
        <v>44</v>
      </c>
      <c r="I21" s="121">
        <v>32</v>
      </c>
      <c r="J21" s="121">
        <v>38</v>
      </c>
      <c r="K21" s="73">
        <f t="shared" si="0"/>
        <v>157</v>
      </c>
      <c r="L21" s="155">
        <v>3</v>
      </c>
      <c r="M21" s="88">
        <f t="shared" si="1"/>
        <v>12</v>
      </c>
      <c r="N21" s="88">
        <f t="shared" si="2"/>
        <v>5</v>
      </c>
      <c r="O21" s="157">
        <f t="shared" si="3"/>
        <v>39.25</v>
      </c>
    </row>
    <row r="22" spans="1:15" ht="12.75" customHeight="1">
      <c r="A22" s="102"/>
      <c r="B22" s="136"/>
      <c r="C22" s="137"/>
      <c r="D22" s="138"/>
      <c r="E22" s="139"/>
      <c r="F22" s="139"/>
      <c r="G22" s="121"/>
      <c r="H22" s="121"/>
      <c r="I22" s="121"/>
      <c r="J22" s="121"/>
      <c r="K22" s="73"/>
      <c r="L22" s="155"/>
      <c r="M22" s="88"/>
      <c r="N22" s="88"/>
      <c r="O22" s="157"/>
    </row>
    <row r="23" spans="1:15" ht="6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  <row r="24" spans="1:15" ht="11.25" customHeight="1">
      <c r="A24" s="182" t="s">
        <v>56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5" s="77" customFormat="1" ht="11.25" customHeight="1">
      <c r="A25" s="74" t="s">
        <v>3</v>
      </c>
      <c r="B25" s="75" t="s">
        <v>4</v>
      </c>
      <c r="C25" s="74" t="s">
        <v>5</v>
      </c>
      <c r="D25" s="74" t="s">
        <v>6</v>
      </c>
      <c r="E25" s="74" t="s">
        <v>7</v>
      </c>
      <c r="F25" s="74" t="s">
        <v>8</v>
      </c>
      <c r="G25" s="74">
        <v>1</v>
      </c>
      <c r="H25" s="74">
        <v>2</v>
      </c>
      <c r="I25" s="74">
        <v>3</v>
      </c>
      <c r="J25" s="74">
        <v>4</v>
      </c>
      <c r="K25" s="74" t="s">
        <v>9</v>
      </c>
      <c r="L25" s="74" t="s">
        <v>10</v>
      </c>
      <c r="M25" s="74" t="s">
        <v>11</v>
      </c>
      <c r="N25" s="74" t="s">
        <v>12</v>
      </c>
      <c r="O25" s="76" t="s">
        <v>13</v>
      </c>
    </row>
    <row r="26" spans="1:15" s="77" customFormat="1" ht="11.25" customHeight="1">
      <c r="A26" s="102">
        <v>1</v>
      </c>
      <c r="B26" s="132" t="s">
        <v>53</v>
      </c>
      <c r="C26" s="133" t="s">
        <v>19</v>
      </c>
      <c r="D26" s="134">
        <v>1478</v>
      </c>
      <c r="E26" s="135">
        <v>1</v>
      </c>
      <c r="F26" s="135" t="s">
        <v>123</v>
      </c>
      <c r="G26" s="121">
        <v>24</v>
      </c>
      <c r="H26" s="121">
        <v>31</v>
      </c>
      <c r="I26" s="121">
        <v>23</v>
      </c>
      <c r="J26" s="121">
        <v>21</v>
      </c>
      <c r="K26" s="73">
        <f aca="true" t="shared" si="4" ref="K26:K32">SUM(G26:J26)</f>
        <v>99</v>
      </c>
      <c r="L26" s="155">
        <v>61</v>
      </c>
      <c r="M26" s="88">
        <f aca="true" t="shared" si="5" ref="M26:M32">IF(COUNTA(G26:J26)&lt;2,0,LARGE(G26:J26,1)-SMALL(G26:J26,1))</f>
        <v>10</v>
      </c>
      <c r="N26" s="88">
        <f aca="true" t="shared" si="6" ref="N26:N32">IF(COUNTA(G26:J26)&lt;4,0,LARGE(G26:J26,2)-SMALL(G26:J26,2))</f>
        <v>1</v>
      </c>
      <c r="O26" s="157">
        <f aca="true" t="shared" si="7" ref="O26:O32">+K26/COUNT(G26:J26)</f>
        <v>24.75</v>
      </c>
    </row>
    <row r="27" spans="1:15" ht="11.25" customHeight="1">
      <c r="A27" s="102">
        <v>2</v>
      </c>
      <c r="B27" s="71" t="s">
        <v>131</v>
      </c>
      <c r="C27" s="140" t="s">
        <v>128</v>
      </c>
      <c r="D27" s="141">
        <v>2570</v>
      </c>
      <c r="E27" s="142">
        <v>3</v>
      </c>
      <c r="F27" s="142" t="s">
        <v>123</v>
      </c>
      <c r="G27" s="121">
        <v>31</v>
      </c>
      <c r="H27" s="121">
        <v>29</v>
      </c>
      <c r="I27" s="121">
        <v>26</v>
      </c>
      <c r="J27" s="121">
        <v>27</v>
      </c>
      <c r="K27" s="73">
        <f t="shared" si="4"/>
        <v>113</v>
      </c>
      <c r="L27" s="155">
        <v>47</v>
      </c>
      <c r="M27" s="88">
        <f t="shared" si="5"/>
        <v>5</v>
      </c>
      <c r="N27" s="88">
        <f t="shared" si="6"/>
        <v>2</v>
      </c>
      <c r="O27" s="157">
        <f t="shared" si="7"/>
        <v>28.25</v>
      </c>
    </row>
    <row r="28" spans="1:15" ht="11.25" customHeight="1">
      <c r="A28" s="102">
        <v>3</v>
      </c>
      <c r="B28" s="71" t="s">
        <v>132</v>
      </c>
      <c r="C28" s="140" t="s">
        <v>17</v>
      </c>
      <c r="D28" s="141">
        <v>2859</v>
      </c>
      <c r="E28" s="142">
        <v>2</v>
      </c>
      <c r="F28" s="142" t="s">
        <v>123</v>
      </c>
      <c r="G28" s="121">
        <v>30</v>
      </c>
      <c r="H28" s="121">
        <v>30</v>
      </c>
      <c r="I28" s="121">
        <v>25</v>
      </c>
      <c r="J28" s="121">
        <v>29</v>
      </c>
      <c r="K28" s="73">
        <f t="shared" si="4"/>
        <v>114</v>
      </c>
      <c r="L28" s="155">
        <v>46</v>
      </c>
      <c r="M28" s="88">
        <f t="shared" si="5"/>
        <v>5</v>
      </c>
      <c r="N28" s="88">
        <f t="shared" si="6"/>
        <v>1</v>
      </c>
      <c r="O28" s="157">
        <f t="shared" si="7"/>
        <v>28.5</v>
      </c>
    </row>
    <row r="29" spans="1:15" ht="11.25" customHeight="1">
      <c r="A29" s="102">
        <v>4</v>
      </c>
      <c r="B29" s="71" t="s">
        <v>24</v>
      </c>
      <c r="C29" s="133" t="s">
        <v>21</v>
      </c>
      <c r="D29" s="141">
        <v>986</v>
      </c>
      <c r="E29" s="142">
        <v>1</v>
      </c>
      <c r="F29" s="142" t="s">
        <v>123</v>
      </c>
      <c r="G29" s="121">
        <v>30</v>
      </c>
      <c r="H29" s="121">
        <v>29</v>
      </c>
      <c r="I29" s="121">
        <v>27</v>
      </c>
      <c r="J29" s="121">
        <v>29</v>
      </c>
      <c r="K29" s="73">
        <f t="shared" si="4"/>
        <v>115</v>
      </c>
      <c r="L29" s="155">
        <v>45</v>
      </c>
      <c r="M29" s="88">
        <f t="shared" si="5"/>
        <v>3</v>
      </c>
      <c r="N29" s="88">
        <f t="shared" si="6"/>
        <v>0</v>
      </c>
      <c r="O29" s="157">
        <f t="shared" si="7"/>
        <v>28.75</v>
      </c>
    </row>
    <row r="30" spans="1:15" ht="11.25" customHeight="1">
      <c r="A30" s="102">
        <v>5</v>
      </c>
      <c r="B30" s="71" t="s">
        <v>48</v>
      </c>
      <c r="C30" s="140" t="s">
        <v>19</v>
      </c>
      <c r="D30" s="141">
        <v>3276</v>
      </c>
      <c r="E30" s="142">
        <v>4</v>
      </c>
      <c r="F30" s="142" t="s">
        <v>123</v>
      </c>
      <c r="G30" s="121">
        <v>32</v>
      </c>
      <c r="H30" s="121">
        <v>34</v>
      </c>
      <c r="I30" s="121">
        <v>35</v>
      </c>
      <c r="J30" s="121">
        <v>32</v>
      </c>
      <c r="K30" s="73">
        <f t="shared" si="4"/>
        <v>133</v>
      </c>
      <c r="L30" s="155">
        <v>27</v>
      </c>
      <c r="M30" s="88">
        <f t="shared" si="5"/>
        <v>3</v>
      </c>
      <c r="N30" s="88">
        <f t="shared" si="6"/>
        <v>2</v>
      </c>
      <c r="O30" s="157">
        <f t="shared" si="7"/>
        <v>33.25</v>
      </c>
    </row>
    <row r="31" spans="1:15" ht="11.25" customHeight="1">
      <c r="A31" s="102">
        <v>6</v>
      </c>
      <c r="B31" s="71" t="s">
        <v>52</v>
      </c>
      <c r="C31" s="140" t="s">
        <v>21</v>
      </c>
      <c r="D31" s="141">
        <v>2918</v>
      </c>
      <c r="E31" s="142" t="s">
        <v>44</v>
      </c>
      <c r="F31" s="142" t="s">
        <v>123</v>
      </c>
      <c r="G31" s="121">
        <v>32</v>
      </c>
      <c r="H31" s="121">
        <v>31</v>
      </c>
      <c r="I31" s="121">
        <v>40</v>
      </c>
      <c r="J31" s="121">
        <v>32</v>
      </c>
      <c r="K31" s="73">
        <f t="shared" si="4"/>
        <v>135</v>
      </c>
      <c r="L31" s="155">
        <v>25</v>
      </c>
      <c r="M31" s="88">
        <f t="shared" si="5"/>
        <v>9</v>
      </c>
      <c r="N31" s="88">
        <f t="shared" si="6"/>
        <v>0</v>
      </c>
      <c r="O31" s="157">
        <f t="shared" si="7"/>
        <v>33.75</v>
      </c>
    </row>
    <row r="32" spans="1:15" ht="11.25" customHeight="1">
      <c r="A32" s="102">
        <v>7</v>
      </c>
      <c r="B32" s="132" t="s">
        <v>51</v>
      </c>
      <c r="C32" s="133" t="s">
        <v>122</v>
      </c>
      <c r="D32" s="134">
        <v>2892</v>
      </c>
      <c r="E32" s="135">
        <v>5</v>
      </c>
      <c r="F32" s="135" t="s">
        <v>123</v>
      </c>
      <c r="G32" s="121">
        <v>35</v>
      </c>
      <c r="H32" s="121">
        <v>34</v>
      </c>
      <c r="I32" s="121">
        <v>29</v>
      </c>
      <c r="J32" s="121">
        <v>38</v>
      </c>
      <c r="K32" s="73">
        <f t="shared" si="4"/>
        <v>136</v>
      </c>
      <c r="L32" s="155">
        <v>24</v>
      </c>
      <c r="M32" s="88">
        <f t="shared" si="5"/>
        <v>9</v>
      </c>
      <c r="N32" s="88">
        <f t="shared" si="6"/>
        <v>1</v>
      </c>
      <c r="O32" s="157">
        <f t="shared" si="7"/>
        <v>34</v>
      </c>
    </row>
    <row r="33" spans="1:15" ht="11.25" customHeight="1">
      <c r="A33" s="102"/>
      <c r="B33" s="136"/>
      <c r="C33" s="137"/>
      <c r="D33" s="138"/>
      <c r="E33" s="139"/>
      <c r="F33" s="139"/>
      <c r="G33" s="121"/>
      <c r="H33" s="121"/>
      <c r="I33" s="121"/>
      <c r="J33" s="121"/>
      <c r="K33" s="73"/>
      <c r="L33" s="155"/>
      <c r="M33" s="88"/>
      <c r="N33" s="88"/>
      <c r="O33" s="157"/>
    </row>
    <row r="34" spans="1:15" ht="6" customHeight="1">
      <c r="A34" s="102"/>
      <c r="B34" s="136"/>
      <c r="C34" s="137"/>
      <c r="D34" s="138"/>
      <c r="E34" s="139"/>
      <c r="F34" s="139"/>
      <c r="G34" s="121"/>
      <c r="H34" s="121"/>
      <c r="I34" s="121"/>
      <c r="J34" s="121"/>
      <c r="K34" s="73"/>
      <c r="L34" s="155"/>
      <c r="M34" s="88"/>
      <c r="N34" s="88"/>
      <c r="O34" s="157"/>
    </row>
    <row r="35" spans="1:15" ht="11.25" customHeight="1">
      <c r="A35" s="182" t="s">
        <v>55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</row>
    <row r="36" spans="1:15" s="77" customFormat="1" ht="11.25" customHeight="1">
      <c r="A36" s="74" t="s">
        <v>3</v>
      </c>
      <c r="B36" s="75" t="s">
        <v>4</v>
      </c>
      <c r="C36" s="74" t="s">
        <v>5</v>
      </c>
      <c r="D36" s="74" t="s">
        <v>6</v>
      </c>
      <c r="E36" s="74" t="s">
        <v>7</v>
      </c>
      <c r="F36" s="74" t="s">
        <v>8</v>
      </c>
      <c r="G36" s="74">
        <v>1</v>
      </c>
      <c r="H36" s="74">
        <v>2</v>
      </c>
      <c r="I36" s="74">
        <v>3</v>
      </c>
      <c r="J36" s="74">
        <v>4</v>
      </c>
      <c r="K36" s="74" t="s">
        <v>9</v>
      </c>
      <c r="L36" s="74" t="s">
        <v>10</v>
      </c>
      <c r="M36" s="74" t="s">
        <v>11</v>
      </c>
      <c r="N36" s="74" t="s">
        <v>12</v>
      </c>
      <c r="O36" s="76" t="s">
        <v>13</v>
      </c>
    </row>
    <row r="37" spans="1:15" ht="11.25" customHeight="1">
      <c r="A37" s="102">
        <v>1</v>
      </c>
      <c r="B37" s="70" t="s">
        <v>20</v>
      </c>
      <c r="C37" s="122" t="s">
        <v>21</v>
      </c>
      <c r="D37" s="86">
        <v>809</v>
      </c>
      <c r="E37" s="84" t="s">
        <v>14</v>
      </c>
      <c r="F37" s="84" t="s">
        <v>22</v>
      </c>
      <c r="G37" s="121">
        <v>23</v>
      </c>
      <c r="H37" s="121">
        <v>25</v>
      </c>
      <c r="I37" s="121">
        <v>24</v>
      </c>
      <c r="J37" s="121">
        <v>21</v>
      </c>
      <c r="K37" s="73">
        <f aca="true" t="shared" si="8" ref="K37:K50">SUM(G37:J37)</f>
        <v>93</v>
      </c>
      <c r="L37" s="155">
        <v>67</v>
      </c>
      <c r="M37" s="88">
        <f aca="true" t="shared" si="9" ref="M37:M50">IF(COUNTA(G37:J37)&lt;2,0,LARGE(G37:J37,1)-SMALL(G37:J37,1))</f>
        <v>4</v>
      </c>
      <c r="N37" s="88">
        <f aca="true" t="shared" si="10" ref="N37:N50">IF(COUNTA(G37:J37)&lt;4,0,LARGE(G37:J37,2)-SMALL(G37:J37,2))</f>
        <v>1</v>
      </c>
      <c r="O37" s="157">
        <f aca="true" t="shared" si="11" ref="O37:O50">+K37/COUNT(G37:J37)</f>
        <v>23.25</v>
      </c>
    </row>
    <row r="38" spans="1:15" ht="11.25" customHeight="1">
      <c r="A38" s="102">
        <v>2</v>
      </c>
      <c r="B38" s="72" t="s">
        <v>26</v>
      </c>
      <c r="C38" s="123" t="s">
        <v>19</v>
      </c>
      <c r="D38" s="87">
        <v>230</v>
      </c>
      <c r="E38" s="85" t="s">
        <v>15</v>
      </c>
      <c r="F38" s="85" t="s">
        <v>22</v>
      </c>
      <c r="G38" s="121">
        <v>19</v>
      </c>
      <c r="H38" s="121">
        <v>24</v>
      </c>
      <c r="I38" s="121">
        <v>27</v>
      </c>
      <c r="J38" s="121">
        <v>25</v>
      </c>
      <c r="K38" s="73">
        <f t="shared" si="8"/>
        <v>95</v>
      </c>
      <c r="L38" s="155">
        <v>65</v>
      </c>
      <c r="M38" s="88">
        <f t="shared" si="9"/>
        <v>8</v>
      </c>
      <c r="N38" s="88">
        <f t="shared" si="10"/>
        <v>1</v>
      </c>
      <c r="O38" s="157">
        <f t="shared" si="11"/>
        <v>23.75</v>
      </c>
    </row>
    <row r="39" spans="1:15" ht="11.25" customHeight="1">
      <c r="A39" s="102">
        <v>3</v>
      </c>
      <c r="B39" s="72" t="s">
        <v>111</v>
      </c>
      <c r="C39" s="123" t="s">
        <v>19</v>
      </c>
      <c r="D39" s="87">
        <v>235</v>
      </c>
      <c r="E39" s="85">
        <v>2</v>
      </c>
      <c r="F39" s="85" t="s">
        <v>22</v>
      </c>
      <c r="G39" s="121">
        <v>23</v>
      </c>
      <c r="H39" s="121">
        <v>24</v>
      </c>
      <c r="I39" s="121">
        <v>26</v>
      </c>
      <c r="J39" s="121">
        <v>24</v>
      </c>
      <c r="K39" s="73">
        <f t="shared" si="8"/>
        <v>97</v>
      </c>
      <c r="L39" s="156">
        <v>63</v>
      </c>
      <c r="M39" s="88">
        <f t="shared" si="9"/>
        <v>3</v>
      </c>
      <c r="N39" s="88">
        <f t="shared" si="10"/>
        <v>0</v>
      </c>
      <c r="O39" s="157">
        <f t="shared" si="11"/>
        <v>24.25</v>
      </c>
    </row>
    <row r="40" spans="1:15" ht="11.25" customHeight="1">
      <c r="A40" s="102">
        <v>4</v>
      </c>
      <c r="B40" s="70" t="s">
        <v>25</v>
      </c>
      <c r="C40" s="122" t="s">
        <v>19</v>
      </c>
      <c r="D40" s="86">
        <v>652</v>
      </c>
      <c r="E40" s="84">
        <v>1</v>
      </c>
      <c r="F40" s="84" t="s">
        <v>22</v>
      </c>
      <c r="G40" s="121">
        <v>26</v>
      </c>
      <c r="H40" s="121">
        <v>24</v>
      </c>
      <c r="I40" s="121">
        <v>23</v>
      </c>
      <c r="J40" s="121">
        <v>26</v>
      </c>
      <c r="K40" s="73">
        <f t="shared" si="8"/>
        <v>99</v>
      </c>
      <c r="L40" s="155">
        <v>61</v>
      </c>
      <c r="M40" s="88">
        <f t="shared" si="9"/>
        <v>3</v>
      </c>
      <c r="N40" s="88">
        <f t="shared" si="10"/>
        <v>2</v>
      </c>
      <c r="O40" s="157">
        <f t="shared" si="11"/>
        <v>24.75</v>
      </c>
    </row>
    <row r="41" spans="1:15" ht="11.25" customHeight="1">
      <c r="A41" s="102">
        <v>5</v>
      </c>
      <c r="B41" s="70" t="s">
        <v>46</v>
      </c>
      <c r="C41" s="122" t="s">
        <v>27</v>
      </c>
      <c r="D41" s="86">
        <v>2502</v>
      </c>
      <c r="E41" s="84">
        <v>4</v>
      </c>
      <c r="F41" s="84" t="s">
        <v>22</v>
      </c>
      <c r="G41" s="121">
        <v>25</v>
      </c>
      <c r="H41" s="121">
        <v>26</v>
      </c>
      <c r="I41" s="121">
        <v>26</v>
      </c>
      <c r="J41" s="121">
        <v>29</v>
      </c>
      <c r="K41" s="73">
        <f t="shared" si="8"/>
        <v>106</v>
      </c>
      <c r="L41" s="155">
        <v>54</v>
      </c>
      <c r="M41" s="88">
        <f t="shared" si="9"/>
        <v>4</v>
      </c>
      <c r="N41" s="88">
        <f t="shared" si="10"/>
        <v>0</v>
      </c>
      <c r="O41" s="157">
        <f t="shared" si="11"/>
        <v>26.5</v>
      </c>
    </row>
    <row r="42" spans="1:15" ht="11.25" customHeight="1">
      <c r="A42" s="102">
        <v>6</v>
      </c>
      <c r="B42" s="70" t="s">
        <v>127</v>
      </c>
      <c r="C42" s="122" t="s">
        <v>17</v>
      </c>
      <c r="D42" s="86">
        <v>1099</v>
      </c>
      <c r="E42" s="84">
        <v>2</v>
      </c>
      <c r="F42" s="84" t="s">
        <v>22</v>
      </c>
      <c r="G42" s="121">
        <v>28</v>
      </c>
      <c r="H42" s="121">
        <v>23</v>
      </c>
      <c r="I42" s="121">
        <v>29</v>
      </c>
      <c r="J42" s="121">
        <v>26</v>
      </c>
      <c r="K42" s="73">
        <f t="shared" si="8"/>
        <v>106</v>
      </c>
      <c r="L42" s="155">
        <v>54</v>
      </c>
      <c r="M42" s="88">
        <f t="shared" si="9"/>
        <v>6</v>
      </c>
      <c r="N42" s="88">
        <f t="shared" si="10"/>
        <v>2</v>
      </c>
      <c r="O42" s="157">
        <f t="shared" si="11"/>
        <v>26.5</v>
      </c>
    </row>
    <row r="43" spans="1:15" ht="11.25" customHeight="1">
      <c r="A43" s="102">
        <v>7</v>
      </c>
      <c r="B43" s="70" t="s">
        <v>32</v>
      </c>
      <c r="C43" s="122" t="s">
        <v>128</v>
      </c>
      <c r="D43" s="86">
        <v>433</v>
      </c>
      <c r="E43" s="84" t="s">
        <v>14</v>
      </c>
      <c r="F43" s="84" t="s">
        <v>22</v>
      </c>
      <c r="G43" s="121">
        <v>26</v>
      </c>
      <c r="H43" s="121">
        <v>28</v>
      </c>
      <c r="I43" s="121">
        <v>26</v>
      </c>
      <c r="J43" s="121">
        <v>27</v>
      </c>
      <c r="K43" s="73">
        <f t="shared" si="8"/>
        <v>107</v>
      </c>
      <c r="L43" s="155">
        <v>53</v>
      </c>
      <c r="M43" s="88">
        <f t="shared" si="9"/>
        <v>2</v>
      </c>
      <c r="N43" s="88">
        <f t="shared" si="10"/>
        <v>1</v>
      </c>
      <c r="O43" s="157">
        <f t="shared" si="11"/>
        <v>26.75</v>
      </c>
    </row>
    <row r="44" spans="1:15" ht="11.25" customHeight="1">
      <c r="A44" s="102">
        <v>8</v>
      </c>
      <c r="B44" s="70" t="s">
        <v>129</v>
      </c>
      <c r="C44" s="122" t="s">
        <v>17</v>
      </c>
      <c r="D44" s="86">
        <v>202</v>
      </c>
      <c r="E44" s="84">
        <v>1</v>
      </c>
      <c r="F44" s="84" t="s">
        <v>22</v>
      </c>
      <c r="G44" s="121">
        <v>28</v>
      </c>
      <c r="H44" s="121">
        <v>29</v>
      </c>
      <c r="I44" s="121">
        <v>23</v>
      </c>
      <c r="J44" s="121">
        <v>27</v>
      </c>
      <c r="K44" s="73">
        <f t="shared" si="8"/>
        <v>107</v>
      </c>
      <c r="L44" s="155">
        <v>53</v>
      </c>
      <c r="M44" s="88">
        <f t="shared" si="9"/>
        <v>6</v>
      </c>
      <c r="N44" s="88">
        <f t="shared" si="10"/>
        <v>1</v>
      </c>
      <c r="O44" s="157">
        <f t="shared" si="11"/>
        <v>26.75</v>
      </c>
    </row>
    <row r="45" spans="1:15" ht="11.25" customHeight="1">
      <c r="A45" s="102">
        <v>9</v>
      </c>
      <c r="B45" s="70" t="s">
        <v>39</v>
      </c>
      <c r="C45" s="122" t="s">
        <v>128</v>
      </c>
      <c r="D45" s="86">
        <v>225</v>
      </c>
      <c r="E45" s="84">
        <v>3</v>
      </c>
      <c r="F45" s="84" t="s">
        <v>22</v>
      </c>
      <c r="G45" s="121">
        <v>29</v>
      </c>
      <c r="H45" s="121">
        <v>30</v>
      </c>
      <c r="I45" s="121">
        <v>30</v>
      </c>
      <c r="J45" s="121">
        <v>29</v>
      </c>
      <c r="K45" s="73">
        <f t="shared" si="8"/>
        <v>118</v>
      </c>
      <c r="L45" s="155">
        <v>42</v>
      </c>
      <c r="M45" s="88">
        <f t="shared" si="9"/>
        <v>1</v>
      </c>
      <c r="N45" s="88">
        <f t="shared" si="10"/>
        <v>1</v>
      </c>
      <c r="O45" s="157">
        <f t="shared" si="11"/>
        <v>29.5</v>
      </c>
    </row>
    <row r="46" spans="1:15" ht="11.25" customHeight="1">
      <c r="A46" s="102">
        <v>10</v>
      </c>
      <c r="B46" s="70" t="s">
        <v>36</v>
      </c>
      <c r="C46" s="122" t="s">
        <v>19</v>
      </c>
      <c r="D46" s="86">
        <v>1387</v>
      </c>
      <c r="E46" s="84" t="s">
        <v>30</v>
      </c>
      <c r="F46" s="84" t="s">
        <v>22</v>
      </c>
      <c r="G46" s="121">
        <v>33</v>
      </c>
      <c r="H46" s="121">
        <v>32</v>
      </c>
      <c r="I46" s="121">
        <v>27</v>
      </c>
      <c r="J46" s="121">
        <v>34</v>
      </c>
      <c r="K46" s="73">
        <f t="shared" si="8"/>
        <v>126</v>
      </c>
      <c r="L46" s="155">
        <v>34</v>
      </c>
      <c r="M46" s="88">
        <f t="shared" si="9"/>
        <v>7</v>
      </c>
      <c r="N46" s="88">
        <f t="shared" si="10"/>
        <v>1</v>
      </c>
      <c r="O46" s="157">
        <f t="shared" si="11"/>
        <v>31.5</v>
      </c>
    </row>
    <row r="47" spans="1:15" ht="11.25" customHeight="1">
      <c r="A47" s="102">
        <v>11</v>
      </c>
      <c r="B47" s="72" t="s">
        <v>40</v>
      </c>
      <c r="C47" s="123" t="s">
        <v>27</v>
      </c>
      <c r="D47" s="87">
        <v>442</v>
      </c>
      <c r="E47" s="85">
        <v>2</v>
      </c>
      <c r="F47" s="85" t="s">
        <v>22</v>
      </c>
      <c r="G47" s="121">
        <v>34</v>
      </c>
      <c r="H47" s="121">
        <v>27</v>
      </c>
      <c r="I47" s="121">
        <v>31</v>
      </c>
      <c r="J47" s="121">
        <v>35</v>
      </c>
      <c r="K47" s="73">
        <f t="shared" si="8"/>
        <v>127</v>
      </c>
      <c r="L47" s="155">
        <v>33</v>
      </c>
      <c r="M47" s="88">
        <f t="shared" si="9"/>
        <v>8</v>
      </c>
      <c r="N47" s="88">
        <f t="shared" si="10"/>
        <v>3</v>
      </c>
      <c r="O47" s="157">
        <f t="shared" si="11"/>
        <v>31.75</v>
      </c>
    </row>
    <row r="48" spans="1:15" ht="11.25" customHeight="1">
      <c r="A48" s="102">
        <v>12</v>
      </c>
      <c r="B48" s="70" t="s">
        <v>43</v>
      </c>
      <c r="C48" s="122" t="s">
        <v>122</v>
      </c>
      <c r="D48" s="86">
        <v>1284</v>
      </c>
      <c r="E48" s="84" t="s">
        <v>44</v>
      </c>
      <c r="F48" s="84" t="s">
        <v>22</v>
      </c>
      <c r="G48" s="121">
        <v>33</v>
      </c>
      <c r="H48" s="121">
        <v>31</v>
      </c>
      <c r="I48" s="121">
        <v>31</v>
      </c>
      <c r="J48" s="121">
        <v>35</v>
      </c>
      <c r="K48" s="73">
        <f t="shared" si="8"/>
        <v>130</v>
      </c>
      <c r="L48" s="155">
        <v>30</v>
      </c>
      <c r="M48" s="88">
        <f t="shared" si="9"/>
        <v>4</v>
      </c>
      <c r="N48" s="88">
        <f t="shared" si="10"/>
        <v>2</v>
      </c>
      <c r="O48" s="157">
        <f t="shared" si="11"/>
        <v>32.5</v>
      </c>
    </row>
    <row r="49" spans="1:15" ht="11.25" customHeight="1">
      <c r="A49" s="102">
        <v>13</v>
      </c>
      <c r="B49" s="70" t="s">
        <v>138</v>
      </c>
      <c r="C49" s="122" t="s">
        <v>120</v>
      </c>
      <c r="D49" s="86">
        <v>2472</v>
      </c>
      <c r="E49" s="84">
        <v>4</v>
      </c>
      <c r="F49" s="84" t="s">
        <v>22</v>
      </c>
      <c r="G49" s="121">
        <v>34</v>
      </c>
      <c r="H49" s="121">
        <v>33</v>
      </c>
      <c r="I49" s="121">
        <v>26</v>
      </c>
      <c r="J49" s="121">
        <v>37</v>
      </c>
      <c r="K49" s="73">
        <f t="shared" si="8"/>
        <v>130</v>
      </c>
      <c r="L49" s="155">
        <v>30</v>
      </c>
      <c r="M49" s="88">
        <f t="shared" si="9"/>
        <v>11</v>
      </c>
      <c r="N49" s="88">
        <f t="shared" si="10"/>
        <v>1</v>
      </c>
      <c r="O49" s="157">
        <f t="shared" si="11"/>
        <v>32.5</v>
      </c>
    </row>
    <row r="50" spans="1:15" ht="11.25" customHeight="1">
      <c r="A50" s="102">
        <v>14</v>
      </c>
      <c r="B50" s="72" t="s">
        <v>142</v>
      </c>
      <c r="C50" s="122" t="s">
        <v>128</v>
      </c>
      <c r="D50" s="87">
        <v>2395</v>
      </c>
      <c r="E50" s="85">
        <v>3</v>
      </c>
      <c r="F50" s="85" t="s">
        <v>22</v>
      </c>
      <c r="G50" s="121">
        <v>30</v>
      </c>
      <c r="H50" s="121">
        <v>43</v>
      </c>
      <c r="I50" s="121">
        <v>40</v>
      </c>
      <c r="J50" s="121">
        <v>41</v>
      </c>
      <c r="K50" s="73">
        <f t="shared" si="8"/>
        <v>154</v>
      </c>
      <c r="L50" s="155">
        <v>6</v>
      </c>
      <c r="M50" s="88">
        <f t="shared" si="9"/>
        <v>13</v>
      </c>
      <c r="N50" s="88">
        <f t="shared" si="10"/>
        <v>1</v>
      </c>
      <c r="O50" s="157">
        <f t="shared" si="11"/>
        <v>38.5</v>
      </c>
    </row>
    <row r="51" spans="1:15" ht="11.25" customHeight="1">
      <c r="A51" s="102"/>
      <c r="B51" s="72"/>
      <c r="C51" s="122"/>
      <c r="D51" s="87"/>
      <c r="E51" s="85"/>
      <c r="F51" s="85"/>
      <c r="G51" s="121"/>
      <c r="H51" s="121"/>
      <c r="I51" s="121"/>
      <c r="J51" s="121"/>
      <c r="K51" s="73"/>
      <c r="L51" s="155"/>
      <c r="M51" s="88"/>
      <c r="N51" s="88"/>
      <c r="O51" s="157"/>
    </row>
    <row r="52" spans="1:15" ht="6" customHeight="1">
      <c r="A52" s="102"/>
      <c r="B52" s="72"/>
      <c r="C52" s="122"/>
      <c r="D52" s="87"/>
      <c r="E52" s="85"/>
      <c r="F52" s="85"/>
      <c r="G52" s="121"/>
      <c r="H52" s="121"/>
      <c r="I52" s="121"/>
      <c r="J52" s="121"/>
      <c r="K52" s="73"/>
      <c r="L52" s="155"/>
      <c r="M52" s="88"/>
      <c r="N52" s="88"/>
      <c r="O52" s="157"/>
    </row>
    <row r="53" spans="1:15" ht="11.25" customHeight="1">
      <c r="A53" s="182" t="s">
        <v>57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</row>
    <row r="54" spans="1:15" s="77" customFormat="1" ht="11.25" customHeight="1">
      <c r="A54" s="74" t="s">
        <v>3</v>
      </c>
      <c r="B54" s="75" t="s">
        <v>4</v>
      </c>
      <c r="C54" s="74" t="s">
        <v>5</v>
      </c>
      <c r="D54" s="74" t="s">
        <v>6</v>
      </c>
      <c r="E54" s="74" t="s">
        <v>7</v>
      </c>
      <c r="F54" s="74" t="s">
        <v>8</v>
      </c>
      <c r="G54" s="74">
        <v>1</v>
      </c>
      <c r="H54" s="74">
        <v>2</v>
      </c>
      <c r="I54" s="74">
        <v>3</v>
      </c>
      <c r="J54" s="74">
        <v>4</v>
      </c>
      <c r="K54" s="74" t="s">
        <v>9</v>
      </c>
      <c r="L54" s="74" t="s">
        <v>10</v>
      </c>
      <c r="M54" s="74" t="s">
        <v>11</v>
      </c>
      <c r="N54" s="74" t="s">
        <v>12</v>
      </c>
      <c r="O54" s="76" t="s">
        <v>13</v>
      </c>
    </row>
    <row r="55" spans="1:15" ht="11.25" customHeight="1">
      <c r="A55" s="102">
        <v>1</v>
      </c>
      <c r="B55" s="128" t="s">
        <v>28</v>
      </c>
      <c r="C55" s="129" t="s">
        <v>27</v>
      </c>
      <c r="D55" s="130">
        <v>3070</v>
      </c>
      <c r="E55" s="131">
        <v>1</v>
      </c>
      <c r="F55" s="131" t="s">
        <v>29</v>
      </c>
      <c r="G55" s="121">
        <v>21</v>
      </c>
      <c r="H55" s="121">
        <v>25</v>
      </c>
      <c r="I55" s="121">
        <v>25</v>
      </c>
      <c r="J55" s="121">
        <v>26</v>
      </c>
      <c r="K55" s="73">
        <f aca="true" t="shared" si="12" ref="K55:K60">SUM(G55:J55)</f>
        <v>97</v>
      </c>
      <c r="L55" s="155">
        <v>63</v>
      </c>
      <c r="M55" s="88">
        <f aca="true" t="shared" si="13" ref="M55:M60">IF(COUNTA(G55:J55)&lt;2,0,LARGE(G55:J55,1)-SMALL(G55:J55,1))</f>
        <v>5</v>
      </c>
      <c r="N55" s="88">
        <f aca="true" t="shared" si="14" ref="N55:N60">IF(COUNTA(G55:J55)&lt;4,0,LARGE(G55:J55,2)-SMALL(G55:J55,2))</f>
        <v>0</v>
      </c>
      <c r="O55" s="157">
        <f aca="true" t="shared" si="15" ref="O55:O60">+K55/COUNT(G55:J55)</f>
        <v>24.25</v>
      </c>
    </row>
    <row r="56" spans="1:15" ht="11.25" customHeight="1">
      <c r="A56" s="102">
        <v>2</v>
      </c>
      <c r="B56" s="128" t="s">
        <v>124</v>
      </c>
      <c r="C56" s="129" t="s">
        <v>17</v>
      </c>
      <c r="D56" s="130">
        <v>2858</v>
      </c>
      <c r="E56" s="131" t="s">
        <v>15</v>
      </c>
      <c r="F56" s="131" t="s">
        <v>29</v>
      </c>
      <c r="G56" s="121">
        <v>24</v>
      </c>
      <c r="H56" s="121">
        <v>28</v>
      </c>
      <c r="I56" s="121">
        <v>26</v>
      </c>
      <c r="J56" s="121">
        <v>22</v>
      </c>
      <c r="K56" s="73">
        <f t="shared" si="12"/>
        <v>100</v>
      </c>
      <c r="L56" s="155">
        <v>60</v>
      </c>
      <c r="M56" s="88">
        <f t="shared" si="13"/>
        <v>6</v>
      </c>
      <c r="N56" s="88">
        <f t="shared" si="14"/>
        <v>2</v>
      </c>
      <c r="O56" s="157">
        <f t="shared" si="15"/>
        <v>25</v>
      </c>
    </row>
    <row r="57" spans="1:15" ht="11.25" customHeight="1">
      <c r="A57" s="102">
        <v>3</v>
      </c>
      <c r="B57" s="128" t="s">
        <v>33</v>
      </c>
      <c r="C57" s="129" t="s">
        <v>120</v>
      </c>
      <c r="D57" s="130">
        <v>3362</v>
      </c>
      <c r="E57" s="131">
        <v>4</v>
      </c>
      <c r="F57" s="131" t="s">
        <v>29</v>
      </c>
      <c r="G57" s="121">
        <v>24</v>
      </c>
      <c r="H57" s="121">
        <v>30</v>
      </c>
      <c r="I57" s="121">
        <v>26</v>
      </c>
      <c r="J57" s="121">
        <v>22</v>
      </c>
      <c r="K57" s="73">
        <f t="shared" si="12"/>
        <v>102</v>
      </c>
      <c r="L57" s="155">
        <v>58</v>
      </c>
      <c r="M57" s="88">
        <f t="shared" si="13"/>
        <v>8</v>
      </c>
      <c r="N57" s="88">
        <f t="shared" si="14"/>
        <v>2</v>
      </c>
      <c r="O57" s="157">
        <f t="shared" si="15"/>
        <v>25.5</v>
      </c>
    </row>
    <row r="58" spans="1:15" ht="11.25" customHeight="1">
      <c r="A58" s="102">
        <v>4</v>
      </c>
      <c r="B58" s="128" t="s">
        <v>38</v>
      </c>
      <c r="C58" s="129" t="s">
        <v>120</v>
      </c>
      <c r="D58" s="130">
        <v>3036</v>
      </c>
      <c r="E58" s="131">
        <v>1</v>
      </c>
      <c r="F58" s="131" t="s">
        <v>29</v>
      </c>
      <c r="G58" s="121">
        <v>24</v>
      </c>
      <c r="H58" s="121">
        <v>33</v>
      </c>
      <c r="I58" s="121">
        <v>35</v>
      </c>
      <c r="J58" s="121">
        <v>24</v>
      </c>
      <c r="K58" s="73">
        <f t="shared" si="12"/>
        <v>116</v>
      </c>
      <c r="L58" s="155">
        <v>44</v>
      </c>
      <c r="M58" s="88">
        <f t="shared" si="13"/>
        <v>11</v>
      </c>
      <c r="N58" s="88">
        <f t="shared" si="14"/>
        <v>9</v>
      </c>
      <c r="O58" s="157">
        <f t="shared" si="15"/>
        <v>29</v>
      </c>
    </row>
    <row r="59" spans="1:15" ht="11.25" customHeight="1">
      <c r="A59" s="102">
        <v>5</v>
      </c>
      <c r="B59" s="128" t="s">
        <v>42</v>
      </c>
      <c r="C59" s="129" t="s">
        <v>120</v>
      </c>
      <c r="D59" s="130">
        <v>3363</v>
      </c>
      <c r="E59" s="131">
        <v>5</v>
      </c>
      <c r="F59" s="131" t="s">
        <v>29</v>
      </c>
      <c r="G59" s="121">
        <v>34</v>
      </c>
      <c r="H59" s="121">
        <v>31</v>
      </c>
      <c r="I59" s="121">
        <v>29</v>
      </c>
      <c r="J59" s="121">
        <v>28</v>
      </c>
      <c r="K59" s="73">
        <f t="shared" si="12"/>
        <v>122</v>
      </c>
      <c r="L59" s="155">
        <v>38</v>
      </c>
      <c r="M59" s="88">
        <f t="shared" si="13"/>
        <v>6</v>
      </c>
      <c r="N59" s="88">
        <f t="shared" si="14"/>
        <v>2</v>
      </c>
      <c r="O59" s="157">
        <f t="shared" si="15"/>
        <v>30.5</v>
      </c>
    </row>
    <row r="60" spans="1:15" ht="11.25" customHeight="1">
      <c r="A60" s="102">
        <v>6</v>
      </c>
      <c r="B60" s="151" t="s">
        <v>140</v>
      </c>
      <c r="C60" s="152" t="s">
        <v>120</v>
      </c>
      <c r="D60" s="153">
        <v>2592</v>
      </c>
      <c r="E60" s="154">
        <v>0</v>
      </c>
      <c r="F60" s="154" t="s">
        <v>29</v>
      </c>
      <c r="G60" s="121">
        <v>36</v>
      </c>
      <c r="H60" s="121">
        <v>32</v>
      </c>
      <c r="I60" s="121">
        <v>34</v>
      </c>
      <c r="J60" s="121">
        <v>33</v>
      </c>
      <c r="K60" s="73">
        <f t="shared" si="12"/>
        <v>135</v>
      </c>
      <c r="L60" s="155">
        <v>25</v>
      </c>
      <c r="M60" s="88">
        <f t="shared" si="13"/>
        <v>4</v>
      </c>
      <c r="N60" s="88">
        <f t="shared" si="14"/>
        <v>1</v>
      </c>
      <c r="O60" s="157">
        <f t="shared" si="15"/>
        <v>33.75</v>
      </c>
    </row>
    <row r="61" spans="2:3" ht="11.25" customHeight="1">
      <c r="B61" s="2"/>
      <c r="C61" s="2"/>
    </row>
    <row r="62" spans="2:3" ht="6" customHeight="1">
      <c r="B62" s="2"/>
      <c r="C62" s="2"/>
    </row>
    <row r="63" spans="1:15" ht="11.25" customHeight="1">
      <c r="A63" s="182" t="s">
        <v>58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</row>
    <row r="64" spans="1:15" s="77" customFormat="1" ht="11.25" customHeight="1">
      <c r="A64" s="74" t="s">
        <v>3</v>
      </c>
      <c r="B64" s="75" t="s">
        <v>4</v>
      </c>
      <c r="C64" s="74" t="s">
        <v>5</v>
      </c>
      <c r="D64" s="74" t="s">
        <v>6</v>
      </c>
      <c r="E64" s="74" t="s">
        <v>7</v>
      </c>
      <c r="F64" s="74" t="s">
        <v>8</v>
      </c>
      <c r="G64" s="74">
        <v>1</v>
      </c>
      <c r="H64" s="74">
        <v>2</v>
      </c>
      <c r="I64" s="74">
        <v>3</v>
      </c>
      <c r="J64" s="74">
        <v>4</v>
      </c>
      <c r="K64" s="74" t="s">
        <v>9</v>
      </c>
      <c r="L64" s="74" t="s">
        <v>10</v>
      </c>
      <c r="M64" s="74" t="s">
        <v>11</v>
      </c>
      <c r="N64" s="74" t="s">
        <v>12</v>
      </c>
      <c r="O64" s="76" t="s">
        <v>13</v>
      </c>
    </row>
    <row r="65" spans="1:15" ht="11.25" customHeight="1">
      <c r="A65" s="102">
        <v>1</v>
      </c>
      <c r="B65" s="143" t="s">
        <v>133</v>
      </c>
      <c r="C65" s="144" t="s">
        <v>17</v>
      </c>
      <c r="D65" s="145">
        <v>3378</v>
      </c>
      <c r="E65" s="146">
        <v>0</v>
      </c>
      <c r="F65" s="146" t="s">
        <v>121</v>
      </c>
      <c r="G65" s="121">
        <v>36</v>
      </c>
      <c r="H65" s="121">
        <v>24</v>
      </c>
      <c r="I65" s="121">
        <v>29</v>
      </c>
      <c r="J65" s="121">
        <v>29</v>
      </c>
      <c r="K65" s="73">
        <f>SUM(G65:J65)</f>
        <v>118</v>
      </c>
      <c r="L65" s="155">
        <v>42</v>
      </c>
      <c r="M65" s="88">
        <f>IF(COUNTA(G65:J65)&lt;2,0,LARGE(G65:J65,1)-SMALL(G65:J65,1))</f>
        <v>12</v>
      </c>
      <c r="N65" s="88">
        <f>IF(COUNTA(G65:J65)&lt;4,0,LARGE(G65:J65,2)-SMALL(G65:J65,2))</f>
        <v>0</v>
      </c>
      <c r="O65" s="157">
        <f>+K65/COUNT(G65:J65)</f>
        <v>29.5</v>
      </c>
    </row>
    <row r="66" spans="1:15" ht="11.25" customHeight="1">
      <c r="A66" s="102">
        <v>2</v>
      </c>
      <c r="B66" s="147" t="s">
        <v>136</v>
      </c>
      <c r="C66" s="148" t="s">
        <v>17</v>
      </c>
      <c r="D66" s="149">
        <v>2857</v>
      </c>
      <c r="E66" s="150">
        <v>5</v>
      </c>
      <c r="F66" s="150" t="s">
        <v>121</v>
      </c>
      <c r="G66" s="121">
        <v>32</v>
      </c>
      <c r="H66" s="121">
        <v>33</v>
      </c>
      <c r="I66" s="121">
        <v>29</v>
      </c>
      <c r="J66" s="121">
        <v>30</v>
      </c>
      <c r="K66" s="73">
        <f>SUM(G66:J66)</f>
        <v>124</v>
      </c>
      <c r="L66" s="155">
        <v>36</v>
      </c>
      <c r="M66" s="88">
        <f>IF(COUNTA(G66:J66)&lt;2,0,LARGE(G66:J66,1)-SMALL(G66:J66,1))</f>
        <v>4</v>
      </c>
      <c r="N66" s="88">
        <f>IF(COUNTA(G66:J66)&lt;4,0,LARGE(G66:J66,2)-SMALL(G66:J66,2))</f>
        <v>2</v>
      </c>
      <c r="O66" s="157">
        <f>+K66/COUNT(G66:J66)</f>
        <v>31</v>
      </c>
    </row>
    <row r="67" spans="1:15" ht="11.25" customHeight="1">
      <c r="A67" s="102">
        <v>3</v>
      </c>
      <c r="B67" s="147" t="s">
        <v>137</v>
      </c>
      <c r="C67" s="148" t="s">
        <v>120</v>
      </c>
      <c r="D67" s="149">
        <v>3360</v>
      </c>
      <c r="E67" s="150">
        <v>0</v>
      </c>
      <c r="F67" s="150" t="s">
        <v>121</v>
      </c>
      <c r="G67" s="121">
        <v>36</v>
      </c>
      <c r="H67" s="121">
        <v>33</v>
      </c>
      <c r="I67" s="121">
        <v>33</v>
      </c>
      <c r="J67" s="121">
        <v>28</v>
      </c>
      <c r="K67" s="73">
        <f>SUM(G67:J67)</f>
        <v>130</v>
      </c>
      <c r="L67" s="155">
        <v>30</v>
      </c>
      <c r="M67" s="88">
        <f>IF(COUNTA(G67:J67)&lt;2,0,LARGE(G67:J67,1)-SMALL(G67:J67,1))</f>
        <v>8</v>
      </c>
      <c r="N67" s="88">
        <f>IF(COUNTA(G67:J67)&lt;4,0,LARGE(G67:J67,2)-SMALL(G67:J67,2))</f>
        <v>0</v>
      </c>
      <c r="O67" s="157">
        <f>+K67/COUNT(G67:J67)</f>
        <v>32.5</v>
      </c>
    </row>
    <row r="68" spans="1:15" ht="11.25" customHeight="1">
      <c r="A68" s="102">
        <v>4</v>
      </c>
      <c r="B68" s="147" t="s">
        <v>141</v>
      </c>
      <c r="C68" s="148" t="s">
        <v>19</v>
      </c>
      <c r="D68" s="149">
        <v>3424</v>
      </c>
      <c r="E68" s="150">
        <v>0</v>
      </c>
      <c r="F68" s="150" t="s">
        <v>121</v>
      </c>
      <c r="G68" s="121">
        <v>35</v>
      </c>
      <c r="H68" s="121">
        <v>36</v>
      </c>
      <c r="I68" s="121">
        <v>31</v>
      </c>
      <c r="J68" s="121">
        <v>34</v>
      </c>
      <c r="K68" s="73">
        <f>SUM(G68:J68)</f>
        <v>136</v>
      </c>
      <c r="L68" s="155">
        <v>24</v>
      </c>
      <c r="M68" s="88">
        <f>IF(COUNTA(G68:J68)&lt;2,0,LARGE(G68:J68,1)-SMALL(G68:J68,1))</f>
        <v>5</v>
      </c>
      <c r="N68" s="88">
        <f>IF(COUNTA(G68:J68)&lt;4,0,LARGE(G68:J68,2)-SMALL(G68:J68,2))</f>
        <v>1</v>
      </c>
      <c r="O68" s="157">
        <f>+K68/COUNT(G68:J68)</f>
        <v>34</v>
      </c>
    </row>
    <row r="69" spans="1:15" ht="11.25" customHeight="1">
      <c r="A69" s="102">
        <v>5</v>
      </c>
      <c r="B69" s="147" t="s">
        <v>45</v>
      </c>
      <c r="C69" s="148" t="s">
        <v>27</v>
      </c>
      <c r="D69" s="149">
        <v>3233</v>
      </c>
      <c r="E69" s="150">
        <v>4</v>
      </c>
      <c r="F69" s="150" t="s">
        <v>121</v>
      </c>
      <c r="G69" s="121">
        <v>37</v>
      </c>
      <c r="H69" s="121">
        <v>32</v>
      </c>
      <c r="I69" s="121">
        <v>36</v>
      </c>
      <c r="J69" s="121">
        <v>36</v>
      </c>
      <c r="K69" s="73">
        <f>SUM(G69:J69)</f>
        <v>141</v>
      </c>
      <c r="L69" s="155">
        <v>19</v>
      </c>
      <c r="M69" s="88">
        <f>IF(COUNTA(G69:J69)&lt;2,0,LARGE(G69:J69,1)-SMALL(G69:J69,1))</f>
        <v>5</v>
      </c>
      <c r="N69" s="88">
        <f>IF(COUNTA(G69:J69)&lt;4,0,LARGE(G69:J69,2)-SMALL(G69:J69,2))</f>
        <v>0</v>
      </c>
      <c r="O69" s="157">
        <f>+K69/COUNT(G69:J69)</f>
        <v>35.25</v>
      </c>
    </row>
    <row r="70" spans="1:15" ht="8.25" customHeight="1">
      <c r="A70" s="91"/>
      <c r="B70" s="92"/>
      <c r="C70" s="92"/>
      <c r="D70" s="91"/>
      <c r="E70" s="91"/>
      <c r="F70" s="91"/>
      <c r="G70" s="91"/>
      <c r="H70" s="91"/>
      <c r="I70" s="91"/>
      <c r="J70" s="91"/>
      <c r="K70" s="93"/>
      <c r="L70" s="94"/>
      <c r="M70" s="93"/>
      <c r="N70" s="93"/>
      <c r="O70" s="95"/>
    </row>
  </sheetData>
  <mergeCells count="6">
    <mergeCell ref="A35:O35"/>
    <mergeCell ref="A53:O53"/>
    <mergeCell ref="A63:O63"/>
    <mergeCell ref="A1:O1"/>
    <mergeCell ref="A24:O24"/>
    <mergeCell ref="A23:O23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&amp;L&amp;8 7.OPEN  Fr.Lázně + 1.kolo II.Ligy&amp;C&amp;"Arial CE,Kurzíva"&amp;8 24.08.2008&amp;R&amp;"Arial CE,Kurzíva"&amp;8Strana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F4">
      <selection activeCell="J67" sqref="J67"/>
    </sheetView>
  </sheetViews>
  <sheetFormatPr defaultColWidth="9.00390625" defaultRowHeight="12.75"/>
  <cols>
    <col min="1" max="1" width="1.37890625" style="6" customWidth="1"/>
    <col min="2" max="2" width="2.375" style="7" customWidth="1"/>
    <col min="3" max="3" width="20.75390625" style="8" customWidth="1"/>
    <col min="4" max="7" width="5.375" style="7" customWidth="1"/>
    <col min="8" max="8" width="3.75390625" style="6" customWidth="1"/>
    <col min="9" max="9" width="2.375" style="6" customWidth="1"/>
    <col min="10" max="10" width="20.75390625" style="8" customWidth="1"/>
    <col min="11" max="14" width="5.375" style="7" customWidth="1"/>
    <col min="15" max="15" width="0.875" style="6" customWidth="1"/>
    <col min="16" max="16" width="2.25390625" style="6" customWidth="1"/>
    <col min="17" max="16384" width="9.125" style="6" customWidth="1"/>
  </cols>
  <sheetData>
    <row r="1" ht="13.5" thickBot="1"/>
    <row r="2" spans="2:16" ht="24" customHeight="1" thickBot="1">
      <c r="B2" s="188" t="s">
        <v>115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O2" s="9"/>
      <c r="P2" s="9"/>
    </row>
    <row r="3" ht="21" customHeight="1"/>
    <row r="4" spans="3:17" s="10" customFormat="1" ht="17.25" thickBot="1">
      <c r="C4" s="11" t="s">
        <v>59</v>
      </c>
      <c r="F4" s="12"/>
      <c r="G4" s="12"/>
      <c r="J4" s="12" t="s">
        <v>60</v>
      </c>
      <c r="M4" s="12"/>
      <c r="N4" s="12"/>
      <c r="O4" s="6"/>
      <c r="P4" s="13"/>
      <c r="Q4" s="14"/>
    </row>
    <row r="5" spans="2:17" ht="15" customHeight="1" thickBot="1">
      <c r="B5" s="15"/>
      <c r="C5" s="16" t="s">
        <v>27</v>
      </c>
      <c r="D5" s="17" t="s">
        <v>61</v>
      </c>
      <c r="E5" s="17" t="s">
        <v>62</v>
      </c>
      <c r="F5" s="17" t="s">
        <v>63</v>
      </c>
      <c r="G5" s="17" t="s">
        <v>64</v>
      </c>
      <c r="I5" s="15"/>
      <c r="J5" s="16" t="s">
        <v>148</v>
      </c>
      <c r="K5" s="17" t="s">
        <v>61</v>
      </c>
      <c r="L5" s="17" t="s">
        <v>62</v>
      </c>
      <c r="M5" s="17" t="s">
        <v>63</v>
      </c>
      <c r="N5" s="17" t="s">
        <v>64</v>
      </c>
      <c r="P5" s="18"/>
      <c r="Q5" s="19"/>
    </row>
    <row r="6" spans="2:17" ht="15" customHeight="1">
      <c r="B6" s="21" t="s">
        <v>65</v>
      </c>
      <c r="C6" s="24" t="s">
        <v>28</v>
      </c>
      <c r="D6" s="22">
        <v>21</v>
      </c>
      <c r="E6" s="22">
        <v>25</v>
      </c>
      <c r="F6" s="22">
        <v>25</v>
      </c>
      <c r="G6" s="23">
        <v>26</v>
      </c>
      <c r="I6" s="21" t="s">
        <v>65</v>
      </c>
      <c r="J6" s="24" t="s">
        <v>129</v>
      </c>
      <c r="K6" s="22">
        <v>28</v>
      </c>
      <c r="L6" s="22">
        <v>29</v>
      </c>
      <c r="M6" s="22">
        <v>23</v>
      </c>
      <c r="N6" s="23">
        <v>27</v>
      </c>
      <c r="P6" s="18"/>
      <c r="Q6" s="25"/>
    </row>
    <row r="7" spans="2:17" ht="15" customHeight="1">
      <c r="B7" s="26" t="s">
        <v>66</v>
      </c>
      <c r="C7" s="27" t="s">
        <v>109</v>
      </c>
      <c r="D7" s="28">
        <v>26</v>
      </c>
      <c r="E7" s="28">
        <v>23</v>
      </c>
      <c r="F7" s="28">
        <v>24</v>
      </c>
      <c r="G7" s="29">
        <v>22</v>
      </c>
      <c r="I7" s="26" t="s">
        <v>66</v>
      </c>
      <c r="J7" s="27" t="s">
        <v>124</v>
      </c>
      <c r="K7" s="28">
        <v>24</v>
      </c>
      <c r="L7" s="28">
        <v>28</v>
      </c>
      <c r="M7" s="28">
        <v>26</v>
      </c>
      <c r="N7" s="29">
        <v>22</v>
      </c>
      <c r="P7" s="18"/>
      <c r="Q7" s="25"/>
    </row>
    <row r="8" spans="2:17" ht="15" customHeight="1">
      <c r="B8" s="26" t="s">
        <v>67</v>
      </c>
      <c r="C8" s="27" t="s">
        <v>126</v>
      </c>
      <c r="D8" s="28">
        <v>21</v>
      </c>
      <c r="E8" s="28">
        <v>25</v>
      </c>
      <c r="F8" s="28">
        <v>33</v>
      </c>
      <c r="G8" s="29">
        <v>25</v>
      </c>
      <c r="I8" s="26" t="s">
        <v>67</v>
      </c>
      <c r="J8" s="27" t="s">
        <v>16</v>
      </c>
      <c r="K8" s="28">
        <v>25</v>
      </c>
      <c r="L8" s="28">
        <v>26</v>
      </c>
      <c r="M8" s="28">
        <v>25</v>
      </c>
      <c r="N8" s="29">
        <v>28</v>
      </c>
      <c r="O8" s="30"/>
      <c r="P8" s="18"/>
      <c r="Q8" s="25"/>
    </row>
    <row r="9" spans="2:17" ht="15" customHeight="1">
      <c r="B9" s="26" t="s">
        <v>68</v>
      </c>
      <c r="C9" s="27" t="s">
        <v>1</v>
      </c>
      <c r="D9" s="28">
        <v>29</v>
      </c>
      <c r="E9" s="28">
        <v>29</v>
      </c>
      <c r="F9" s="28">
        <v>29</v>
      </c>
      <c r="G9" s="29">
        <v>26</v>
      </c>
      <c r="I9" s="26" t="s">
        <v>68</v>
      </c>
      <c r="J9" s="27" t="s">
        <v>125</v>
      </c>
      <c r="K9" s="28">
        <v>27</v>
      </c>
      <c r="L9" s="28">
        <v>25</v>
      </c>
      <c r="M9" s="28">
        <v>25</v>
      </c>
      <c r="N9" s="29">
        <v>25</v>
      </c>
      <c r="O9" s="30"/>
      <c r="P9" s="18"/>
      <c r="Q9" s="25"/>
    </row>
    <row r="10" spans="2:17" ht="15" customHeight="1" thickBot="1">
      <c r="B10" s="31" t="s">
        <v>69</v>
      </c>
      <c r="C10" s="32" t="s">
        <v>40</v>
      </c>
      <c r="D10" s="33">
        <v>0</v>
      </c>
      <c r="E10" s="33">
        <v>0</v>
      </c>
      <c r="F10" s="33">
        <v>0</v>
      </c>
      <c r="G10" s="34">
        <v>0</v>
      </c>
      <c r="I10" s="31" t="s">
        <v>69</v>
      </c>
      <c r="J10" s="32" t="s">
        <v>132</v>
      </c>
      <c r="K10" s="33">
        <v>0</v>
      </c>
      <c r="L10" s="33">
        <v>0</v>
      </c>
      <c r="M10" s="33">
        <v>0</v>
      </c>
      <c r="N10" s="34">
        <v>0</v>
      </c>
      <c r="O10" s="30"/>
      <c r="P10" s="18"/>
      <c r="Q10" s="25"/>
    </row>
    <row r="11" spans="2:17" ht="13.5" thickBot="1">
      <c r="B11" s="35"/>
      <c r="C11" s="36"/>
      <c r="D11" s="37">
        <f>SUM(D6:D10)</f>
        <v>97</v>
      </c>
      <c r="E11" s="37">
        <f>SUM(E6:E10)</f>
        <v>102</v>
      </c>
      <c r="F11" s="37">
        <f>SUM(F6:F10)</f>
        <v>111</v>
      </c>
      <c r="G11" s="37">
        <f>SUM(G6:G10)</f>
        <v>99</v>
      </c>
      <c r="I11" s="35"/>
      <c r="J11" s="36"/>
      <c r="K11" s="37">
        <f>SUM(K6:K10)</f>
        <v>104</v>
      </c>
      <c r="L11" s="38">
        <f>SUM(L6:L10)</f>
        <v>108</v>
      </c>
      <c r="M11" s="38">
        <f>SUM(M6:M10)</f>
        <v>99</v>
      </c>
      <c r="N11" s="39">
        <f>SUM(N6:N10)</f>
        <v>102</v>
      </c>
      <c r="O11" s="30"/>
      <c r="P11" s="18"/>
      <c r="Q11" s="25"/>
    </row>
    <row r="12" spans="2:17" ht="17.25" thickBot="1">
      <c r="B12" s="40"/>
      <c r="C12" s="41" t="s">
        <v>112</v>
      </c>
      <c r="D12" s="185" t="s">
        <v>70</v>
      </c>
      <c r="E12" s="186"/>
      <c r="F12" s="187"/>
      <c r="G12" s="42">
        <f>SUM(D11:G11)</f>
        <v>409</v>
      </c>
      <c r="I12" s="40"/>
      <c r="J12" s="41" t="s">
        <v>113</v>
      </c>
      <c r="K12" s="185" t="s">
        <v>72</v>
      </c>
      <c r="L12" s="186"/>
      <c r="M12" s="187"/>
      <c r="N12" s="42">
        <f>SUM(K11:N11)</f>
        <v>413</v>
      </c>
      <c r="O12" s="30"/>
      <c r="P12" s="14"/>
      <c r="Q12" s="14"/>
    </row>
    <row r="13" spans="2:17" ht="21" customHeight="1">
      <c r="B13" s="15"/>
      <c r="C13" s="36"/>
      <c r="D13" s="15"/>
      <c r="E13" s="15"/>
      <c r="F13" s="15"/>
      <c r="G13" s="15"/>
      <c r="I13" s="43"/>
      <c r="J13" s="36"/>
      <c r="K13" s="15"/>
      <c r="L13" s="15"/>
      <c r="M13" s="15"/>
      <c r="N13" s="15"/>
      <c r="O13" s="30"/>
      <c r="P13" s="20"/>
      <c r="Q13" s="20"/>
    </row>
    <row r="14" spans="3:17" s="10" customFormat="1" ht="17.25" thickBot="1">
      <c r="C14" s="12" t="s">
        <v>73</v>
      </c>
      <c r="F14" s="12"/>
      <c r="G14" s="12"/>
      <c r="J14" s="12" t="s">
        <v>74</v>
      </c>
      <c r="M14" s="12"/>
      <c r="N14" s="12"/>
      <c r="O14" s="30"/>
      <c r="P14" s="20"/>
      <c r="Q14" s="43"/>
    </row>
    <row r="15" spans="2:14" ht="15" customHeight="1" thickBot="1">
      <c r="B15" s="15"/>
      <c r="C15" s="16" t="s">
        <v>21</v>
      </c>
      <c r="D15" s="17" t="s">
        <v>61</v>
      </c>
      <c r="E15" s="17" t="s">
        <v>62</v>
      </c>
      <c r="F15" s="17" t="s">
        <v>63</v>
      </c>
      <c r="G15" s="17" t="s">
        <v>64</v>
      </c>
      <c r="I15" s="15"/>
      <c r="J15" s="16" t="s">
        <v>147</v>
      </c>
      <c r="K15" s="17" t="s">
        <v>61</v>
      </c>
      <c r="L15" s="17" t="s">
        <v>62</v>
      </c>
      <c r="M15" s="17" t="s">
        <v>63</v>
      </c>
      <c r="N15" s="17" t="s">
        <v>64</v>
      </c>
    </row>
    <row r="16" spans="2:14" ht="15" customHeight="1">
      <c r="B16" s="21" t="s">
        <v>65</v>
      </c>
      <c r="C16" s="24" t="s">
        <v>35</v>
      </c>
      <c r="D16" s="22">
        <v>29</v>
      </c>
      <c r="E16" s="22">
        <v>26</v>
      </c>
      <c r="F16" s="22">
        <v>26</v>
      </c>
      <c r="G16" s="23">
        <v>27</v>
      </c>
      <c r="I16" s="21" t="s">
        <v>65</v>
      </c>
      <c r="J16" s="24" t="s">
        <v>146</v>
      </c>
      <c r="K16" s="22">
        <v>33</v>
      </c>
      <c r="L16" s="22">
        <v>32</v>
      </c>
      <c r="M16" s="22">
        <v>27</v>
      </c>
      <c r="N16" s="23">
        <v>34</v>
      </c>
    </row>
    <row r="17" spans="2:14" ht="15" customHeight="1">
      <c r="B17" s="26" t="s">
        <v>66</v>
      </c>
      <c r="C17" s="27" t="s">
        <v>34</v>
      </c>
      <c r="D17" s="28">
        <v>26</v>
      </c>
      <c r="E17" s="28">
        <v>24</v>
      </c>
      <c r="F17" s="28">
        <v>29</v>
      </c>
      <c r="G17" s="29">
        <v>32</v>
      </c>
      <c r="I17" s="26" t="s">
        <v>66</v>
      </c>
      <c r="J17" s="27" t="s">
        <v>41</v>
      </c>
      <c r="K17" s="28">
        <v>30</v>
      </c>
      <c r="L17" s="28">
        <v>30</v>
      </c>
      <c r="M17" s="28">
        <v>28</v>
      </c>
      <c r="N17" s="29">
        <v>25</v>
      </c>
    </row>
    <row r="18" spans="2:14" ht="15" customHeight="1">
      <c r="B18" s="26" t="s">
        <v>67</v>
      </c>
      <c r="C18" s="27" t="s">
        <v>24</v>
      </c>
      <c r="D18" s="28">
        <v>30</v>
      </c>
      <c r="E18" s="28">
        <v>29</v>
      </c>
      <c r="F18" s="28">
        <v>27</v>
      </c>
      <c r="G18" s="29">
        <v>29</v>
      </c>
      <c r="I18" s="26" t="s">
        <v>67</v>
      </c>
      <c r="J18" s="27" t="s">
        <v>111</v>
      </c>
      <c r="K18" s="28">
        <v>23</v>
      </c>
      <c r="L18" s="28">
        <v>24</v>
      </c>
      <c r="M18" s="28">
        <v>26</v>
      </c>
      <c r="N18" s="29">
        <v>24</v>
      </c>
    </row>
    <row r="19" spans="2:14" ht="15" customHeight="1">
      <c r="B19" s="26" t="s">
        <v>68</v>
      </c>
      <c r="C19" s="27" t="s">
        <v>20</v>
      </c>
      <c r="D19" s="28">
        <v>23</v>
      </c>
      <c r="E19" s="28">
        <v>25</v>
      </c>
      <c r="F19" s="28">
        <v>24</v>
      </c>
      <c r="G19" s="29">
        <v>21</v>
      </c>
      <c r="I19" s="26" t="s">
        <v>68</v>
      </c>
      <c r="J19" s="27" t="s">
        <v>31</v>
      </c>
      <c r="K19" s="28">
        <v>24</v>
      </c>
      <c r="L19" s="28">
        <v>27</v>
      </c>
      <c r="M19" s="28">
        <v>23</v>
      </c>
      <c r="N19" s="29">
        <v>24</v>
      </c>
    </row>
    <row r="20" spans="2:14" ht="15" customHeight="1" thickBot="1">
      <c r="B20" s="31" t="s">
        <v>69</v>
      </c>
      <c r="C20" s="32" t="s">
        <v>139</v>
      </c>
      <c r="D20" s="33">
        <v>0</v>
      </c>
      <c r="E20" s="33">
        <v>0</v>
      </c>
      <c r="F20" s="33">
        <v>0</v>
      </c>
      <c r="G20" s="34">
        <v>0</v>
      </c>
      <c r="I20" s="31" t="s">
        <v>69</v>
      </c>
      <c r="J20" s="32" t="s">
        <v>49</v>
      </c>
      <c r="K20" s="33">
        <v>0</v>
      </c>
      <c r="L20" s="33">
        <v>0</v>
      </c>
      <c r="M20" s="33">
        <v>0</v>
      </c>
      <c r="N20" s="34">
        <v>0</v>
      </c>
    </row>
    <row r="21" spans="2:14" ht="13.5" customHeight="1" thickBot="1">
      <c r="B21" s="35"/>
      <c r="C21" s="36"/>
      <c r="D21" s="37">
        <f>SUM(D16:D20)</f>
        <v>108</v>
      </c>
      <c r="E21" s="38">
        <f>SUM(E16:E20)</f>
        <v>104</v>
      </c>
      <c r="F21" s="38">
        <f>SUM(F16:F20)</f>
        <v>106</v>
      </c>
      <c r="G21" s="39">
        <f>SUM(G16:G20)</f>
        <v>109</v>
      </c>
      <c r="I21" s="35"/>
      <c r="J21" s="36"/>
      <c r="K21" s="37">
        <f>SUM(K16:K20)</f>
        <v>110</v>
      </c>
      <c r="L21" s="38">
        <f>SUM(L16:L20)</f>
        <v>113</v>
      </c>
      <c r="M21" s="38">
        <f>SUM(M16:M20)</f>
        <v>104</v>
      </c>
      <c r="N21" s="39">
        <f>SUM(N16:N20)</f>
        <v>107</v>
      </c>
    </row>
    <row r="22" spans="2:14" ht="17.25" thickBot="1">
      <c r="B22" s="40"/>
      <c r="C22" s="41" t="s">
        <v>71</v>
      </c>
      <c r="D22" s="185" t="s">
        <v>72</v>
      </c>
      <c r="E22" s="186"/>
      <c r="F22" s="187"/>
      <c r="G22" s="42">
        <f>SUM(D21:G21)</f>
        <v>427</v>
      </c>
      <c r="I22" s="40"/>
      <c r="J22" s="41" t="s">
        <v>75</v>
      </c>
      <c r="K22" s="185" t="s">
        <v>72</v>
      </c>
      <c r="L22" s="186"/>
      <c r="M22" s="187"/>
      <c r="N22" s="42">
        <f>SUM(K21:N21)</f>
        <v>434</v>
      </c>
    </row>
    <row r="23" spans="2:14" ht="21" customHeight="1">
      <c r="B23" s="15"/>
      <c r="C23" s="36"/>
      <c r="D23" s="15"/>
      <c r="E23" s="15"/>
      <c r="F23" s="15"/>
      <c r="G23" s="15"/>
      <c r="I23" s="43"/>
      <c r="J23" s="36"/>
      <c r="K23" s="15"/>
      <c r="L23" s="15"/>
      <c r="M23" s="15"/>
      <c r="N23" s="15"/>
    </row>
    <row r="24" spans="3:17" s="10" customFormat="1" ht="17.25" thickBot="1">
      <c r="C24" s="12" t="s">
        <v>76</v>
      </c>
      <c r="F24" s="12"/>
      <c r="G24" s="12"/>
      <c r="J24" s="12" t="s">
        <v>77</v>
      </c>
      <c r="M24" s="12"/>
      <c r="N24" s="12"/>
      <c r="O24" s="6"/>
      <c r="P24" s="6"/>
      <c r="Q24" s="6"/>
    </row>
    <row r="25" spans="2:14" ht="15" thickBot="1">
      <c r="B25" s="15"/>
      <c r="C25" s="16" t="s">
        <v>128</v>
      </c>
      <c r="D25" s="17" t="s">
        <v>61</v>
      </c>
      <c r="E25" s="17" t="s">
        <v>62</v>
      </c>
      <c r="F25" s="17" t="s">
        <v>63</v>
      </c>
      <c r="G25" s="17" t="s">
        <v>64</v>
      </c>
      <c r="I25" s="15"/>
      <c r="J25" s="16" t="s">
        <v>120</v>
      </c>
      <c r="K25" s="17" t="s">
        <v>61</v>
      </c>
      <c r="L25" s="17" t="s">
        <v>62</v>
      </c>
      <c r="M25" s="17" t="s">
        <v>63</v>
      </c>
      <c r="N25" s="17" t="s">
        <v>64</v>
      </c>
    </row>
    <row r="26" spans="2:14" ht="15" customHeight="1">
      <c r="B26" s="21" t="s">
        <v>65</v>
      </c>
      <c r="C26" s="24" t="s">
        <v>39</v>
      </c>
      <c r="D26" s="22">
        <v>29</v>
      </c>
      <c r="E26" s="22">
        <v>30</v>
      </c>
      <c r="F26" s="22">
        <v>30</v>
      </c>
      <c r="G26" s="23">
        <v>29</v>
      </c>
      <c r="I26" s="21" t="s">
        <v>65</v>
      </c>
      <c r="J26" s="24" t="s">
        <v>140</v>
      </c>
      <c r="K26" s="22">
        <v>36</v>
      </c>
      <c r="L26" s="22">
        <v>32</v>
      </c>
      <c r="M26" s="22">
        <v>34</v>
      </c>
      <c r="N26" s="23">
        <v>33</v>
      </c>
    </row>
    <row r="27" spans="2:14" ht="15" customHeight="1">
      <c r="B27" s="26" t="s">
        <v>66</v>
      </c>
      <c r="C27" s="27" t="s">
        <v>135</v>
      </c>
      <c r="D27" s="28">
        <v>29</v>
      </c>
      <c r="E27" s="28">
        <v>27</v>
      </c>
      <c r="F27" s="28">
        <v>36</v>
      </c>
      <c r="G27" s="29">
        <v>28</v>
      </c>
      <c r="I27" s="26" t="s">
        <v>66</v>
      </c>
      <c r="J27" s="27" t="s">
        <v>138</v>
      </c>
      <c r="K27" s="28">
        <v>34</v>
      </c>
      <c r="L27" s="28">
        <v>33</v>
      </c>
      <c r="M27" s="28">
        <v>26</v>
      </c>
      <c r="N27" s="29">
        <v>37</v>
      </c>
    </row>
    <row r="28" spans="2:14" ht="15" customHeight="1">
      <c r="B28" s="26" t="s">
        <v>67</v>
      </c>
      <c r="C28" s="27" t="s">
        <v>131</v>
      </c>
      <c r="D28" s="28">
        <v>31</v>
      </c>
      <c r="E28" s="28">
        <v>29</v>
      </c>
      <c r="F28" s="28">
        <v>26</v>
      </c>
      <c r="G28" s="29">
        <v>27</v>
      </c>
      <c r="I28" s="26" t="s">
        <v>67</v>
      </c>
      <c r="J28" s="27" t="s">
        <v>42</v>
      </c>
      <c r="K28" s="28">
        <v>34</v>
      </c>
      <c r="L28" s="28">
        <v>31</v>
      </c>
      <c r="M28" s="28">
        <v>29</v>
      </c>
      <c r="N28" s="29">
        <v>28</v>
      </c>
    </row>
    <row r="29" spans="2:14" ht="15" customHeight="1">
      <c r="B29" s="26" t="s">
        <v>68</v>
      </c>
      <c r="C29" s="27" t="s">
        <v>32</v>
      </c>
      <c r="D29" s="28">
        <v>26</v>
      </c>
      <c r="E29" s="28">
        <v>28</v>
      </c>
      <c r="F29" s="28">
        <v>26</v>
      </c>
      <c r="G29" s="29">
        <v>27</v>
      </c>
      <c r="I29" s="26" t="s">
        <v>68</v>
      </c>
      <c r="J29" s="27" t="s">
        <v>37</v>
      </c>
      <c r="K29" s="28">
        <v>27</v>
      </c>
      <c r="L29" s="28">
        <v>35</v>
      </c>
      <c r="M29" s="28">
        <v>33</v>
      </c>
      <c r="N29" s="29">
        <v>22</v>
      </c>
    </row>
    <row r="30" spans="2:14" ht="15" customHeight="1" thickBot="1">
      <c r="B30" s="31" t="s">
        <v>69</v>
      </c>
      <c r="C30" s="32" t="s">
        <v>130</v>
      </c>
      <c r="D30" s="33">
        <v>0</v>
      </c>
      <c r="E30" s="33">
        <v>0</v>
      </c>
      <c r="F30" s="33">
        <v>0</v>
      </c>
      <c r="G30" s="34">
        <v>0</v>
      </c>
      <c r="I30" s="31" t="s">
        <v>69</v>
      </c>
      <c r="J30" s="32"/>
      <c r="K30" s="33"/>
      <c r="L30" s="33"/>
      <c r="M30" s="33"/>
      <c r="N30" s="34"/>
    </row>
    <row r="31" spans="2:14" ht="13.5" thickBot="1">
      <c r="B31" s="35"/>
      <c r="C31" s="36"/>
      <c r="D31" s="37">
        <f>SUM(D26:D30)</f>
        <v>115</v>
      </c>
      <c r="E31" s="38">
        <f>SUM(E26:E30)</f>
        <v>114</v>
      </c>
      <c r="F31" s="38">
        <f>SUM(F26:F30)</f>
        <v>118</v>
      </c>
      <c r="G31" s="39">
        <f>SUM(G26:G30)</f>
        <v>111</v>
      </c>
      <c r="I31" s="35"/>
      <c r="J31" s="36"/>
      <c r="K31" s="37">
        <f>SUM(K26:K30)</f>
        <v>131</v>
      </c>
      <c r="L31" s="38">
        <f>SUM(L26:L30)</f>
        <v>131</v>
      </c>
      <c r="M31" s="38">
        <f>SUM(M26:M30)</f>
        <v>122</v>
      </c>
      <c r="N31" s="39">
        <f>SUM(N26:N30)</f>
        <v>120</v>
      </c>
    </row>
    <row r="32" spans="2:14" ht="17.25" thickBot="1">
      <c r="B32" s="40"/>
      <c r="C32" s="41" t="s">
        <v>114</v>
      </c>
      <c r="D32" s="185" t="s">
        <v>72</v>
      </c>
      <c r="E32" s="186"/>
      <c r="F32" s="187"/>
      <c r="G32" s="42">
        <f>SUM(D31:G31)</f>
        <v>458</v>
      </c>
      <c r="I32" s="40"/>
      <c r="J32" s="41" t="s">
        <v>78</v>
      </c>
      <c r="K32" s="185" t="s">
        <v>72</v>
      </c>
      <c r="L32" s="186"/>
      <c r="M32" s="187"/>
      <c r="N32" s="42">
        <f>SUM(K31:N31)</f>
        <v>504</v>
      </c>
    </row>
    <row r="52" spans="1:14" ht="18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</row>
  </sheetData>
  <mergeCells count="8">
    <mergeCell ref="A52:N52"/>
    <mergeCell ref="D32:F32"/>
    <mergeCell ref="K32:M32"/>
    <mergeCell ref="B2:N2"/>
    <mergeCell ref="D12:F12"/>
    <mergeCell ref="K12:M12"/>
    <mergeCell ref="D22:F22"/>
    <mergeCell ref="K22:M22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&amp;L&amp;8 7.OPEN  Fr.Lázně + 1.kolo II.Ligy&amp;C&amp;8 24.08.2008&amp;R&amp;8Strana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5"/>
  <sheetViews>
    <sheetView tabSelected="1" workbookViewId="0" topLeftCell="A1">
      <selection activeCell="S25" sqref="S24:S25"/>
    </sheetView>
  </sheetViews>
  <sheetFormatPr defaultColWidth="9.00390625" defaultRowHeight="12.75"/>
  <cols>
    <col min="1" max="1" width="0.875" style="0" customWidth="1"/>
    <col min="2" max="2" width="2.75390625" style="0" customWidth="1"/>
    <col min="3" max="3" width="18.625" style="0" customWidth="1"/>
    <col min="4" max="4" width="5.875" style="0" customWidth="1"/>
    <col min="5" max="5" width="5.375" style="0" customWidth="1"/>
    <col min="6" max="6" width="5.75390625" style="0" customWidth="1"/>
    <col min="7" max="7" width="5.375" style="0" customWidth="1"/>
    <col min="8" max="8" width="5.75390625" style="0" customWidth="1"/>
    <col min="9" max="9" width="6.00390625" style="0" customWidth="1"/>
    <col min="10" max="11" width="5.625" style="0" customWidth="1"/>
    <col min="12" max="12" width="6.375" style="0" customWidth="1"/>
    <col min="13" max="21" width="5.875" style="0" customWidth="1"/>
    <col min="22" max="23" width="5.75390625" style="0" customWidth="1"/>
    <col min="24" max="24" width="0.875" style="0" customWidth="1"/>
  </cols>
  <sheetData>
    <row r="1" spans="8:15" ht="30.75" customHeight="1">
      <c r="H1" s="212" t="s">
        <v>104</v>
      </c>
      <c r="I1" s="212"/>
      <c r="J1" s="212"/>
      <c r="K1" s="212"/>
      <c r="L1" s="212"/>
      <c r="M1" s="212"/>
      <c r="N1" s="212"/>
      <c r="O1" s="212"/>
    </row>
    <row r="2" ht="6" customHeight="1"/>
    <row r="3" spans="2:23" ht="30" customHeight="1">
      <c r="B3" s="213" t="s">
        <v>118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2:23" ht="6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4" ht="30" customHeight="1">
      <c r="A5" s="169"/>
      <c r="B5" s="169"/>
      <c r="C5" s="169"/>
      <c r="D5" s="169"/>
      <c r="E5" s="169"/>
      <c r="F5" s="169"/>
      <c r="G5" s="169"/>
      <c r="H5" s="214" t="s">
        <v>117</v>
      </c>
      <c r="I5" s="214"/>
      <c r="J5" s="214"/>
      <c r="K5" s="214"/>
      <c r="L5" s="214"/>
      <c r="M5" s="214"/>
      <c r="N5" s="214"/>
      <c r="O5" s="214"/>
      <c r="P5" s="207"/>
      <c r="Q5" s="207"/>
      <c r="R5" s="207"/>
      <c r="S5" s="207"/>
      <c r="T5" s="207"/>
      <c r="U5" s="207"/>
      <c r="V5" s="207"/>
      <c r="W5" s="207"/>
      <c r="X5" s="207"/>
    </row>
    <row r="6" spans="1:24" ht="6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2:23" ht="21" customHeight="1" thickBot="1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2:23" ht="21" customHeight="1" thickBot="1">
      <c r="B8" s="192" t="s">
        <v>119</v>
      </c>
      <c r="C8" s="193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7"/>
      <c r="R8" s="47"/>
      <c r="S8" s="47"/>
      <c r="T8" s="47"/>
      <c r="U8" s="47"/>
      <c r="V8" s="44"/>
      <c r="W8" s="44"/>
    </row>
    <row r="9" spans="2:23" ht="13.5" thickBot="1">
      <c r="B9" s="194"/>
      <c r="C9" s="195"/>
      <c r="D9" s="202" t="s">
        <v>116</v>
      </c>
      <c r="E9" s="203"/>
      <c r="F9" s="203"/>
      <c r="G9" s="204"/>
      <c r="H9" s="200">
        <v>2009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15" t="s">
        <v>88</v>
      </c>
      <c r="W9" s="216"/>
    </row>
    <row r="10" spans="2:23" ht="12.75" customHeight="1">
      <c r="B10" s="196" t="s">
        <v>79</v>
      </c>
      <c r="C10" s="197"/>
      <c r="D10" s="208" t="s">
        <v>80</v>
      </c>
      <c r="E10" s="209"/>
      <c r="F10" s="210" t="s">
        <v>81</v>
      </c>
      <c r="G10" s="211"/>
      <c r="H10" s="205"/>
      <c r="I10" s="206"/>
      <c r="J10" s="220"/>
      <c r="K10" s="221"/>
      <c r="L10" s="205"/>
      <c r="M10" s="206"/>
      <c r="N10" s="205"/>
      <c r="O10" s="206"/>
      <c r="P10" s="205"/>
      <c r="Q10" s="206"/>
      <c r="R10" s="205"/>
      <c r="S10" s="206"/>
      <c r="T10" s="205"/>
      <c r="U10" s="217"/>
      <c r="V10" s="218" t="s">
        <v>89</v>
      </c>
      <c r="W10" s="219"/>
    </row>
    <row r="11" spans="2:23" ht="13.5" thickBot="1">
      <c r="B11" s="198"/>
      <c r="C11" s="199"/>
      <c r="D11" s="78" t="s">
        <v>82</v>
      </c>
      <c r="E11" s="79" t="s">
        <v>10</v>
      </c>
      <c r="F11" s="80" t="s">
        <v>82</v>
      </c>
      <c r="G11" s="81" t="s">
        <v>10</v>
      </c>
      <c r="H11" s="48" t="s">
        <v>82</v>
      </c>
      <c r="I11" s="49" t="s">
        <v>10</v>
      </c>
      <c r="J11" s="48" t="s">
        <v>82</v>
      </c>
      <c r="K11" s="49" t="s">
        <v>10</v>
      </c>
      <c r="L11" s="48" t="s">
        <v>82</v>
      </c>
      <c r="M11" s="49" t="s">
        <v>10</v>
      </c>
      <c r="N11" s="48" t="s">
        <v>82</v>
      </c>
      <c r="O11" s="49" t="s">
        <v>10</v>
      </c>
      <c r="P11" s="48" t="s">
        <v>82</v>
      </c>
      <c r="Q11" s="49" t="s">
        <v>10</v>
      </c>
      <c r="R11" s="48" t="s">
        <v>82</v>
      </c>
      <c r="S11" s="49" t="s">
        <v>10</v>
      </c>
      <c r="T11" s="48" t="s">
        <v>82</v>
      </c>
      <c r="U11" s="50" t="s">
        <v>10</v>
      </c>
      <c r="V11" s="82" t="s">
        <v>82</v>
      </c>
      <c r="W11" s="83" t="s">
        <v>10</v>
      </c>
    </row>
    <row r="12" spans="2:23" s="59" customFormat="1" ht="15" customHeight="1">
      <c r="B12" s="107" t="s">
        <v>65</v>
      </c>
      <c r="C12" s="108" t="s">
        <v>27</v>
      </c>
      <c r="D12" s="159">
        <f>Liga!G12</f>
        <v>409</v>
      </c>
      <c r="E12" s="110">
        <v>7</v>
      </c>
      <c r="F12" s="109"/>
      <c r="G12" s="110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61">
        <f aca="true" t="shared" si="0" ref="V12:V17">T12+R12+P12+N12+L12+J12+H12+F12+D12</f>
        <v>409</v>
      </c>
      <c r="W12" s="162">
        <f aca="true" t="shared" si="1" ref="W12:W17">S12+Q12+O12+M12+K12+I12+G12+E12</f>
        <v>7</v>
      </c>
    </row>
    <row r="13" spans="2:23" s="59" customFormat="1" ht="15" customHeight="1">
      <c r="B13" s="113" t="s">
        <v>66</v>
      </c>
      <c r="C13" s="114" t="s">
        <v>17</v>
      </c>
      <c r="D13" s="160">
        <f>Liga!N12</f>
        <v>413</v>
      </c>
      <c r="E13" s="116">
        <v>5</v>
      </c>
      <c r="F13" s="115"/>
      <c r="G13" s="116"/>
      <c r="H13" s="117"/>
      <c r="I13" s="118"/>
      <c r="J13" s="117"/>
      <c r="K13" s="118"/>
      <c r="L13" s="117"/>
      <c r="M13" s="118"/>
      <c r="N13" s="117"/>
      <c r="O13" s="118"/>
      <c r="P13" s="117"/>
      <c r="Q13" s="118"/>
      <c r="R13" s="117"/>
      <c r="S13" s="118"/>
      <c r="T13" s="117"/>
      <c r="U13" s="118"/>
      <c r="V13" s="163">
        <f t="shared" si="0"/>
        <v>413</v>
      </c>
      <c r="W13" s="162">
        <f t="shared" si="1"/>
        <v>5</v>
      </c>
    </row>
    <row r="14" spans="2:23" s="59" customFormat="1" ht="15" customHeight="1">
      <c r="B14" s="113" t="s">
        <v>67</v>
      </c>
      <c r="C14" s="114" t="s">
        <v>21</v>
      </c>
      <c r="D14" s="160">
        <f>Liga!G22</f>
        <v>427</v>
      </c>
      <c r="E14" s="116">
        <v>4</v>
      </c>
      <c r="F14" s="115"/>
      <c r="G14" s="116"/>
      <c r="H14" s="117"/>
      <c r="I14" s="118"/>
      <c r="J14" s="117"/>
      <c r="K14" s="118"/>
      <c r="L14" s="117"/>
      <c r="M14" s="118"/>
      <c r="N14" s="117"/>
      <c r="O14" s="118"/>
      <c r="P14" s="117"/>
      <c r="Q14" s="118"/>
      <c r="R14" s="117"/>
      <c r="S14" s="118"/>
      <c r="T14" s="117"/>
      <c r="U14" s="118"/>
      <c r="V14" s="163">
        <f t="shared" si="0"/>
        <v>427</v>
      </c>
      <c r="W14" s="162">
        <f t="shared" si="1"/>
        <v>4</v>
      </c>
    </row>
    <row r="15" spans="2:23" s="59" customFormat="1" ht="15" customHeight="1">
      <c r="B15" s="113" t="s">
        <v>68</v>
      </c>
      <c r="C15" s="114" t="s">
        <v>99</v>
      </c>
      <c r="D15" s="160">
        <f>Liga!N22</f>
        <v>434</v>
      </c>
      <c r="E15" s="116">
        <v>3</v>
      </c>
      <c r="F15" s="115"/>
      <c r="G15" s="116"/>
      <c r="H15" s="117"/>
      <c r="I15" s="118"/>
      <c r="J15" s="117"/>
      <c r="K15" s="118"/>
      <c r="L15" s="117"/>
      <c r="M15" s="118"/>
      <c r="N15" s="117"/>
      <c r="O15" s="118"/>
      <c r="P15" s="117"/>
      <c r="Q15" s="118"/>
      <c r="R15" s="117"/>
      <c r="S15" s="118"/>
      <c r="T15" s="117"/>
      <c r="U15" s="118"/>
      <c r="V15" s="163">
        <f t="shared" si="0"/>
        <v>434</v>
      </c>
      <c r="W15" s="162">
        <f t="shared" si="1"/>
        <v>3</v>
      </c>
    </row>
    <row r="16" spans="2:23" s="59" customFormat="1" ht="15" customHeight="1">
      <c r="B16" s="119" t="s">
        <v>83</v>
      </c>
      <c r="C16" s="114" t="s">
        <v>128</v>
      </c>
      <c r="D16" s="160">
        <f>Liga!G32</f>
        <v>458</v>
      </c>
      <c r="E16" s="116">
        <v>2</v>
      </c>
      <c r="F16" s="115"/>
      <c r="G16" s="116"/>
      <c r="H16" s="117"/>
      <c r="I16" s="118"/>
      <c r="J16" s="117"/>
      <c r="K16" s="118"/>
      <c r="L16" s="117"/>
      <c r="M16" s="118"/>
      <c r="N16" s="117"/>
      <c r="O16" s="118"/>
      <c r="P16" s="117"/>
      <c r="Q16" s="118"/>
      <c r="R16" s="117"/>
      <c r="S16" s="118"/>
      <c r="T16" s="117"/>
      <c r="U16" s="118"/>
      <c r="V16" s="163">
        <f t="shared" si="0"/>
        <v>458</v>
      </c>
      <c r="W16" s="162">
        <f t="shared" si="1"/>
        <v>2</v>
      </c>
    </row>
    <row r="17" spans="2:23" s="59" customFormat="1" ht="15" customHeight="1">
      <c r="B17" s="119" t="s">
        <v>84</v>
      </c>
      <c r="C17" s="120" t="s">
        <v>120</v>
      </c>
      <c r="D17" s="160">
        <f>Liga!N32</f>
        <v>504</v>
      </c>
      <c r="E17" s="116">
        <v>1</v>
      </c>
      <c r="F17" s="115"/>
      <c r="G17" s="116"/>
      <c r="H17" s="117"/>
      <c r="I17" s="118"/>
      <c r="J17" s="117"/>
      <c r="K17" s="118"/>
      <c r="L17" s="117"/>
      <c r="M17" s="118"/>
      <c r="N17" s="117"/>
      <c r="O17" s="118"/>
      <c r="P17" s="117"/>
      <c r="Q17" s="118"/>
      <c r="R17" s="117"/>
      <c r="S17" s="118"/>
      <c r="T17" s="117"/>
      <c r="U17" s="118"/>
      <c r="V17" s="163">
        <f t="shared" si="0"/>
        <v>504</v>
      </c>
      <c r="W17" s="162">
        <f t="shared" si="1"/>
        <v>1</v>
      </c>
    </row>
    <row r="18" spans="2:23" ht="13.5" thickBot="1">
      <c r="B18" s="51"/>
      <c r="C18" s="52"/>
      <c r="D18" s="158"/>
      <c r="E18" s="52"/>
      <c r="F18" s="53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4"/>
      <c r="W18" s="55"/>
    </row>
    <row r="20" spans="1:29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57"/>
      <c r="Z20" s="57"/>
      <c r="AA20" s="57"/>
      <c r="AB20" s="57"/>
      <c r="AC20" s="57"/>
    </row>
    <row r="21" spans="1:29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1.2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57"/>
      <c r="Z36" s="57"/>
      <c r="AA36" s="57"/>
      <c r="AB36" s="57"/>
      <c r="AC36" s="57"/>
    </row>
    <row r="37" spans="1:29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29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29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</row>
    <row r="77" spans="1:29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</row>
    <row r="78" spans="1:2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</row>
    <row r="79" spans="1:2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</row>
    <row r="80" spans="1:2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</row>
    <row r="86" spans="1:2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1:2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</row>
    <row r="91" spans="1:2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</row>
    <row r="93" spans="1:2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1:2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</row>
    <row r="97" spans="1:2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</row>
    <row r="98" spans="1:2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</row>
    <row r="99" spans="1:2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2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</row>
    <row r="101" spans="1:2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</row>
    <row r="102" spans="1:2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</row>
    <row r="103" spans="1:29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</row>
    <row r="104" spans="1:29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</row>
    <row r="105" spans="1:29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</row>
  </sheetData>
  <mergeCells count="23">
    <mergeCell ref="H1:O1"/>
    <mergeCell ref="B3:W3"/>
    <mergeCell ref="V9:W9"/>
    <mergeCell ref="P10:Q10"/>
    <mergeCell ref="R10:S10"/>
    <mergeCell ref="T10:U10"/>
    <mergeCell ref="V10:W10"/>
    <mergeCell ref="J10:K10"/>
    <mergeCell ref="L10:M10"/>
    <mergeCell ref="H5:O5"/>
    <mergeCell ref="A5:G5"/>
    <mergeCell ref="P5:X5"/>
    <mergeCell ref="D10:E10"/>
    <mergeCell ref="F10:G10"/>
    <mergeCell ref="H10:I10"/>
    <mergeCell ref="A6:X6"/>
    <mergeCell ref="A36:X36"/>
    <mergeCell ref="B7:W7"/>
    <mergeCell ref="B8:C9"/>
    <mergeCell ref="B10:C11"/>
    <mergeCell ref="H9:U9"/>
    <mergeCell ref="D9:G9"/>
    <mergeCell ref="N10:O10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&amp;L&amp;8 7.OPEN Fr.Lázně + 1.kolo II.Ligy&amp;C&amp;8 24.08.2008&amp;R&amp;8Strana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</dc:title>
  <dc:subject>výsledovka</dc:subject>
  <dc:creator>Lubomír Dočkal</dc:creator>
  <cp:keywords/>
  <dc:description/>
  <cp:lastModifiedBy>Lubomír Dočkal</cp:lastModifiedBy>
  <cp:lastPrinted>2008-08-25T09:08:46Z</cp:lastPrinted>
  <dcterms:created xsi:type="dcterms:W3CDTF">2008-04-27T21:36:10Z</dcterms:created>
  <dcterms:modified xsi:type="dcterms:W3CDTF">2008-08-25T09:09:22Z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