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5580" windowHeight="5775" activeTab="0"/>
  </bookViews>
  <sheets>
    <sheet name="Titul" sheetId="1" r:id="rId1"/>
    <sheet name="Jednotlivci" sheetId="2" r:id="rId2"/>
    <sheet name="Družstva" sheetId="3" r:id="rId3"/>
  </sheets>
  <definedNames>
    <definedName name="_xlnm.Print_Area" localSheetId="0">'Titul'!$A$1:$K$54</definedName>
  </definedNames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A28" authorId="0">
      <text>
        <r>
          <rPr>
            <b/>
            <sz val="12"/>
            <color indexed="10"/>
            <rFont val="Tahoma"/>
            <family val="2"/>
          </rPr>
          <t>Typ turnaje</t>
        </r>
        <r>
          <rPr>
            <sz val="8"/>
            <rFont val="Tahoma"/>
            <family val="0"/>
          </rPr>
          <t xml:space="preserve">
</t>
        </r>
      </text>
    </comment>
    <comment ref="B31" authorId="0">
      <text>
        <r>
          <rPr>
            <sz val="14"/>
            <color indexed="10"/>
            <rFont val="Tahoma"/>
            <family val="2"/>
          </rPr>
          <t>Datum</t>
        </r>
        <r>
          <rPr>
            <sz val="8"/>
            <rFont val="Tahoma"/>
            <family val="0"/>
          </rPr>
          <t xml:space="preserve">
</t>
        </r>
      </text>
    </comment>
    <comment ref="A35" authorId="0">
      <text>
        <r>
          <rPr>
            <sz val="14"/>
            <color indexed="10"/>
            <rFont val="Tahoma"/>
            <family val="2"/>
          </rPr>
          <t>Oddíl</t>
        </r>
        <r>
          <rPr>
            <sz val="8"/>
            <rFont val="Tahoma"/>
            <family val="0"/>
          </rPr>
          <t xml:space="preserve">
</t>
        </r>
      </text>
    </comment>
    <comment ref="A55" authorId="0">
      <text>
        <r>
          <rPr>
            <b/>
            <sz val="12"/>
            <color indexed="10"/>
            <rFont val="Tahoma"/>
            <family val="2"/>
          </rPr>
          <t>Konec stránky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.</author>
  </authors>
  <commentList>
    <comment ref="F1" authorId="0">
      <text>
        <r>
          <rPr>
            <b/>
            <sz val="10"/>
            <rFont val="Tahoma"/>
            <family val="2"/>
          </rPr>
          <t xml:space="preserve">Nastavit kursor na "jméno", potom stisk tlačítka "Přesun Hráčů".  </t>
        </r>
        <r>
          <rPr>
            <b/>
            <sz val="10"/>
            <color indexed="10"/>
            <rFont val="Tahoma"/>
            <family val="2"/>
          </rPr>
          <t>Např. na A6,    -  u  náhradníka smazat výsledky</t>
        </r>
        <r>
          <rPr>
            <sz val="8"/>
            <rFont val="Tahoma"/>
            <family val="0"/>
          </rPr>
          <t xml:space="preserve">
</t>
        </r>
      </text>
    </comment>
    <comment ref="A5" authorId="0">
      <text>
        <r>
          <rPr>
            <b/>
            <sz val="12"/>
            <color indexed="10"/>
            <rFont val="Tahoma"/>
            <family val="2"/>
          </rPr>
          <t>Oddíl</t>
        </r>
        <r>
          <rPr>
            <sz val="8"/>
            <rFont val="Tahoma"/>
            <family val="0"/>
          </rPr>
          <t xml:space="preserve">
</t>
        </r>
      </text>
    </comment>
    <comment ref="A6" authorId="0">
      <text>
        <r>
          <rPr>
            <b/>
            <sz val="12"/>
            <color indexed="10"/>
            <rFont val="Tahoma"/>
            <family val="2"/>
          </rPr>
          <t>Jméno hráče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<sst xmlns="http://schemas.openxmlformats.org/spreadsheetml/2006/main" count="510" uniqueCount="209">
  <si>
    <t>Výsledková listina</t>
  </si>
  <si>
    <t>Open MGC ´90 Brno</t>
  </si>
  <si>
    <t>MGC ´90 Brno</t>
  </si>
  <si>
    <t>JURY:</t>
  </si>
  <si>
    <t>M. Žaloudek, L.Švihel, R.Šebela, I.Roemer, L.Doleželová</t>
  </si>
  <si>
    <t>Rozhodčí:</t>
  </si>
  <si>
    <t>L.Švihel - I.Doležel, M.Mlčoch</t>
  </si>
  <si>
    <t>sego 2000</t>
  </si>
  <si>
    <t>muži:</t>
  </si>
  <si>
    <t>poř</t>
  </si>
  <si>
    <t>jméno</t>
  </si>
  <si>
    <t>oddíl</t>
  </si>
  <si>
    <t>č.r.</t>
  </si>
  <si>
    <t>kat</t>
  </si>
  <si>
    <t>VT</t>
  </si>
  <si>
    <t>S</t>
  </si>
  <si>
    <t>body</t>
  </si>
  <si>
    <t>bon.</t>
  </si>
  <si>
    <t>celk.</t>
  </si>
  <si>
    <t>R1</t>
  </si>
  <si>
    <t>R2</t>
  </si>
  <si>
    <t>f</t>
  </si>
  <si>
    <t>MS</t>
  </si>
  <si>
    <t>Bednář  Jiři</t>
  </si>
  <si>
    <t>MGC 90 Brno</t>
  </si>
  <si>
    <t>1059</t>
  </si>
  <si>
    <t>M</t>
  </si>
  <si>
    <t>1</t>
  </si>
  <si>
    <t>Svoboda  Martin</t>
  </si>
  <si>
    <t>1710</t>
  </si>
  <si>
    <t>Žaloudek  Martin</t>
  </si>
  <si>
    <t>1893</t>
  </si>
  <si>
    <t>Roemer  Ivan</t>
  </si>
  <si>
    <t>Taurus Prostějov</t>
  </si>
  <si>
    <t>434</t>
  </si>
  <si>
    <t>2</t>
  </si>
  <si>
    <t>Peňáz Josef</t>
  </si>
  <si>
    <t>2534</t>
  </si>
  <si>
    <t>3</t>
  </si>
  <si>
    <t>Rimpler  Jiří</t>
  </si>
  <si>
    <t>MC Jedovnice</t>
  </si>
  <si>
    <t>1403</t>
  </si>
  <si>
    <t>Rygr Martin</t>
  </si>
  <si>
    <t>1.DGC Bystřice</t>
  </si>
  <si>
    <t>1145</t>
  </si>
  <si>
    <t>bez</t>
  </si>
  <si>
    <t>Dvořáček Mojmír</t>
  </si>
  <si>
    <t>1890</t>
  </si>
  <si>
    <t>Doležel Radek st.</t>
  </si>
  <si>
    <t>MGC Holešov</t>
  </si>
  <si>
    <t>1241</t>
  </si>
  <si>
    <t>Složil Petr</t>
  </si>
  <si>
    <t>Start Brno</t>
  </si>
  <si>
    <t>1078</t>
  </si>
  <si>
    <t>Havelka  Martin</t>
  </si>
  <si>
    <t>KDG Tovačov</t>
  </si>
  <si>
    <t>2327</t>
  </si>
  <si>
    <t>Macháček  Zdeněk</t>
  </si>
  <si>
    <t>2176</t>
  </si>
  <si>
    <t>Vyška  Radek</t>
  </si>
  <si>
    <t>ME Blansko</t>
  </si>
  <si>
    <t>1397</t>
  </si>
  <si>
    <t>4</t>
  </si>
  <si>
    <t>Doležel  Ivan</t>
  </si>
  <si>
    <t>1239</t>
  </si>
  <si>
    <t>Škurek Svatopluk</t>
  </si>
  <si>
    <t>749</t>
  </si>
  <si>
    <t>Zemánek Petr st.</t>
  </si>
  <si>
    <t>2827</t>
  </si>
  <si>
    <t>Horák  Pavel</t>
  </si>
  <si>
    <t>714</t>
  </si>
  <si>
    <t>Trnkal  Milan</t>
  </si>
  <si>
    <t>2086</t>
  </si>
  <si>
    <t>Fajmon Michal</t>
  </si>
  <si>
    <t>2847</t>
  </si>
  <si>
    <t>Sluka  Lukáš</t>
  </si>
  <si>
    <t>2073</t>
  </si>
  <si>
    <t>ženy:</t>
  </si>
  <si>
    <t>Doleželová  Lenka</t>
  </si>
  <si>
    <t>1431</t>
  </si>
  <si>
    <t>Ž</t>
  </si>
  <si>
    <t>Tietzová  Kateřina</t>
  </si>
  <si>
    <t>MGT Vratimov</t>
  </si>
  <si>
    <t>2341</t>
  </si>
  <si>
    <t>Škurková Lenka</t>
  </si>
  <si>
    <t>3000</t>
  </si>
  <si>
    <t>Bednářová  Radka</t>
  </si>
  <si>
    <t>2332</t>
  </si>
  <si>
    <t>Vyšková Erika</t>
  </si>
  <si>
    <t>2692</t>
  </si>
  <si>
    <t>5</t>
  </si>
  <si>
    <t>Dostálková Vladimíra</t>
  </si>
  <si>
    <t>2631</t>
  </si>
  <si>
    <t>senioři:</t>
  </si>
  <si>
    <t>Švihel  Ladislav</t>
  </si>
  <si>
    <t>692</t>
  </si>
  <si>
    <t>Rimpler Josef</t>
  </si>
  <si>
    <t>2596</t>
  </si>
  <si>
    <t>Mucha  Josef</t>
  </si>
  <si>
    <t>1923</t>
  </si>
  <si>
    <t>Rejhon Zdeněk</t>
  </si>
  <si>
    <t>Mlýn Přerov</t>
  </si>
  <si>
    <t>2744</t>
  </si>
  <si>
    <t>Fajmon Jiří</t>
  </si>
  <si>
    <t>2846</t>
  </si>
  <si>
    <t>Mikulík  Oldřich</t>
  </si>
  <si>
    <t>1242</t>
  </si>
  <si>
    <t>Dostálek František</t>
  </si>
  <si>
    <t>2630</t>
  </si>
  <si>
    <t>Skoupý Petr</t>
  </si>
  <si>
    <t>2937</t>
  </si>
  <si>
    <t>Řehulka Jan st.</t>
  </si>
  <si>
    <t>2567</t>
  </si>
  <si>
    <t>Novák Blahoslav</t>
  </si>
  <si>
    <t>2876</t>
  </si>
  <si>
    <t>junioři:</t>
  </si>
  <si>
    <t>Nádaský Pavel</t>
  </si>
  <si>
    <t>2676</t>
  </si>
  <si>
    <t>J</t>
  </si>
  <si>
    <t>Straško Marián</t>
  </si>
  <si>
    <t>2672</t>
  </si>
  <si>
    <t>Doležel  Jan</t>
  </si>
  <si>
    <t>2034</t>
  </si>
  <si>
    <t>Dvořák Daniel</t>
  </si>
  <si>
    <t>2766</t>
  </si>
  <si>
    <t>Hasal  Martin</t>
  </si>
  <si>
    <t>2162</t>
  </si>
  <si>
    <t>Machálek Dalibor</t>
  </si>
  <si>
    <t>2568</t>
  </si>
  <si>
    <t>Mlčoch  Martin</t>
  </si>
  <si>
    <t>2433</t>
  </si>
  <si>
    <t>Dočkal Alois</t>
  </si>
  <si>
    <t>2577</t>
  </si>
  <si>
    <t>Janáček Robert</t>
  </si>
  <si>
    <t>KGB Kojetín</t>
  </si>
  <si>
    <t>2804</t>
  </si>
  <si>
    <t>Dvořák Jan</t>
  </si>
  <si>
    <t>2801</t>
  </si>
  <si>
    <t>Kutra Radomil</t>
  </si>
  <si>
    <t>2935</t>
  </si>
  <si>
    <t>Kučera Lukáš</t>
  </si>
  <si>
    <t>2926</t>
  </si>
  <si>
    <t>Zlámal Radek</t>
  </si>
  <si>
    <t>2984</t>
  </si>
  <si>
    <t>žáci:</t>
  </si>
  <si>
    <t>Zemánek Petr ml.</t>
  </si>
  <si>
    <t>2835</t>
  </si>
  <si>
    <t>žá</t>
  </si>
  <si>
    <t>Hudec Radoslav</t>
  </si>
  <si>
    <t>2562</t>
  </si>
  <si>
    <t>Handlová Simona</t>
  </si>
  <si>
    <t>2768</t>
  </si>
  <si>
    <t>Mlčoch  Ondřej</t>
  </si>
  <si>
    <t>2434</t>
  </si>
  <si>
    <t xml:space="preserve">Nakládalová Jana </t>
  </si>
  <si>
    <t>2911</t>
  </si>
  <si>
    <t>Skoupý Martin</t>
  </si>
  <si>
    <t>3001</t>
  </si>
  <si>
    <t>Šustová Romana</t>
  </si>
  <si>
    <t>2913</t>
  </si>
  <si>
    <t>Kutra Svatoslav</t>
  </si>
  <si>
    <t>2965</t>
  </si>
  <si>
    <t>Kocman Radim</t>
  </si>
  <si>
    <t>2823</t>
  </si>
  <si>
    <t>Papoušek Michal</t>
  </si>
  <si>
    <t>2712</t>
  </si>
  <si>
    <t>Fafílek Aleš</t>
  </si>
  <si>
    <t>2983</t>
  </si>
  <si>
    <t>Doležel Radek ml.</t>
  </si>
  <si>
    <t>2874</t>
  </si>
  <si>
    <t>Krafek Tomáš</t>
  </si>
  <si>
    <t>2977</t>
  </si>
  <si>
    <t>Modlitba Zdeněk</t>
  </si>
  <si>
    <t>2896</t>
  </si>
  <si>
    <t>Vyška Miroslav</t>
  </si>
  <si>
    <t>2824</t>
  </si>
  <si>
    <t>Petržela Zdeněk</t>
  </si>
  <si>
    <t>2976</t>
  </si>
  <si>
    <t>Staněk Jiří</t>
  </si>
  <si>
    <t>2910</t>
  </si>
  <si>
    <t>Bureš David</t>
  </si>
  <si>
    <t>2986</t>
  </si>
  <si>
    <t>2985</t>
  </si>
  <si>
    <t>II. LIGA Družstva - Smíšená</t>
  </si>
  <si>
    <t>1.DGC Bystřice p.H.</t>
  </si>
  <si>
    <t>MC Jedovnice "B"</t>
  </si>
  <si>
    <t>MGC 90 Brno "C"</t>
  </si>
  <si>
    <t>II.LIGA - 7. KOLO</t>
  </si>
  <si>
    <t>údery</t>
  </si>
  <si>
    <t>Pořadí po 7. kolech</t>
  </si>
  <si>
    <t>b.</t>
  </si>
  <si>
    <t>1.</t>
  </si>
  <si>
    <t>1.DGC Bystřice p. H.</t>
  </si>
  <si>
    <t>2.</t>
  </si>
  <si>
    <t>KDG Tovačov "B"</t>
  </si>
  <si>
    <t>3.</t>
  </si>
  <si>
    <t>4.</t>
  </si>
  <si>
    <t>5.</t>
  </si>
  <si>
    <t>6.</t>
  </si>
  <si>
    <t>7.</t>
  </si>
  <si>
    <t>8.</t>
  </si>
  <si>
    <t>9.</t>
  </si>
  <si>
    <t>I.LIGA - 2. KOLO</t>
  </si>
  <si>
    <t>počet kol</t>
  </si>
  <si>
    <t>Doplňková soutěž družstev</t>
  </si>
  <si>
    <t>Hradílková Katka</t>
  </si>
  <si>
    <t>průměr</t>
  </si>
  <si>
    <t>Nenastoupilo</t>
  </si>
  <si>
    <t xml:space="preserve">Start Brno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</si>
</sst>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0.0"/>
  </numFmts>
  <fonts count="40">
    <font>
      <sz val="10"/>
      <name val="Arial CE"/>
      <family val="0"/>
    </font>
    <font>
      <b/>
      <u val="single"/>
      <sz val="65"/>
      <name val="Times New Roman CE"/>
      <family val="1"/>
    </font>
    <font>
      <sz val="10"/>
      <name val="Times New Roman CE"/>
      <family val="1"/>
    </font>
    <font>
      <b/>
      <sz val="36"/>
      <name val="Times New Roman CE"/>
      <family val="1"/>
    </font>
    <font>
      <b/>
      <sz val="24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12"/>
      <color indexed="10"/>
      <name val="Tahoma"/>
      <family val="2"/>
    </font>
    <font>
      <sz val="8"/>
      <name val="Tahoma"/>
      <family val="0"/>
    </font>
    <font>
      <sz val="14"/>
      <color indexed="10"/>
      <name val="Tahoma"/>
      <family val="2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10"/>
      <name val="Times New Roman CE"/>
      <family val="1"/>
    </font>
    <font>
      <b/>
      <sz val="8"/>
      <name val="Times New Roman CE"/>
      <family val="1"/>
    </font>
    <font>
      <b/>
      <sz val="8"/>
      <name val="Symbol"/>
      <family val="1"/>
    </font>
    <font>
      <sz val="8"/>
      <name val="Symbol"/>
      <family val="1"/>
    </font>
    <font>
      <sz val="8"/>
      <color indexed="12"/>
      <name val="Arial CE"/>
      <family val="2"/>
    </font>
    <font>
      <sz val="8"/>
      <name val="Arial CE"/>
      <family val="2"/>
    </font>
    <font>
      <sz val="8"/>
      <color indexed="57"/>
      <name val="Arial CE"/>
      <family val="2"/>
    </font>
    <font>
      <sz val="8"/>
      <color indexed="10"/>
      <name val="Arial CE"/>
      <family val="2"/>
    </font>
    <font>
      <b/>
      <sz val="8"/>
      <name val="Arial CE"/>
      <family val="2"/>
    </font>
    <font>
      <sz val="8"/>
      <color indexed="8"/>
      <name val="Arial CE"/>
      <family val="2"/>
    </font>
    <font>
      <b/>
      <i/>
      <sz val="8"/>
      <name val="Times New Roman CE"/>
      <family val="1"/>
    </font>
    <font>
      <sz val="8"/>
      <color indexed="14"/>
      <name val="Arial CE"/>
      <family val="2"/>
    </font>
    <font>
      <sz val="8"/>
      <color indexed="50"/>
      <name val="Arial CE"/>
      <family val="2"/>
    </font>
    <font>
      <sz val="10"/>
      <color indexed="9"/>
      <name val="Times New Roman CE"/>
      <family val="1"/>
    </font>
    <font>
      <b/>
      <u val="single"/>
      <sz val="10"/>
      <color indexed="10"/>
      <name val="Times New Roman CE"/>
      <family val="1"/>
    </font>
    <font>
      <sz val="10"/>
      <color indexed="12"/>
      <name val="Times New Roman CE"/>
      <family val="1"/>
    </font>
    <font>
      <sz val="8"/>
      <color indexed="12"/>
      <name val="Times New Roman CE"/>
      <family val="1"/>
    </font>
    <font>
      <b/>
      <sz val="10"/>
      <color indexed="12"/>
      <name val="Times New Roman CE"/>
      <family val="1"/>
    </font>
    <font>
      <sz val="9"/>
      <color indexed="12"/>
      <name val="Times New Roman CE"/>
      <family val="1"/>
    </font>
    <font>
      <sz val="9"/>
      <name val="Times New Roman CE"/>
      <family val="1"/>
    </font>
    <font>
      <i/>
      <sz val="9"/>
      <name val="Times New Roman CE"/>
      <family val="1"/>
    </font>
    <font>
      <b/>
      <sz val="9"/>
      <color indexed="12"/>
      <name val="Times New Roman CE"/>
      <family val="1"/>
    </font>
    <font>
      <b/>
      <i/>
      <sz val="9"/>
      <color indexed="12"/>
      <name val="Times New Roman CE"/>
      <family val="1"/>
    </font>
    <font>
      <i/>
      <sz val="9"/>
      <color indexed="50"/>
      <name val="Times New Roman CE"/>
      <family val="1"/>
    </font>
    <font>
      <i/>
      <sz val="8"/>
      <color indexed="10"/>
      <name val="Times New Roman CE"/>
      <family val="1"/>
    </font>
    <font>
      <i/>
      <sz val="8"/>
      <color indexed="50"/>
      <name val="Times New Roman CE"/>
      <family val="1"/>
    </font>
    <font>
      <b/>
      <sz val="10"/>
      <name val="Tahoma"/>
      <family val="2"/>
    </font>
    <font>
      <b/>
      <sz val="10"/>
      <color indexed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9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10" fillId="0" borderId="0" xfId="0" applyFont="1" applyAlignment="1">
      <alignment wrapText="1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>
      <alignment horizontal="center"/>
    </xf>
    <xf numFmtId="0" fontId="10" fillId="2" borderId="1" xfId="0" applyFont="1" applyFill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/>
      <protection locked="0"/>
    </xf>
    <xf numFmtId="0" fontId="14" fillId="2" borderId="1" xfId="0" applyFont="1" applyFill="1" applyBorder="1" applyAlignment="1" applyProtection="1">
      <alignment horizontal="center"/>
      <protection/>
    </xf>
    <xf numFmtId="0" fontId="13" fillId="2" borderId="1" xfId="0" applyFont="1" applyFill="1" applyBorder="1" applyAlignment="1" applyProtection="1">
      <alignment horizontal="center"/>
      <protection/>
    </xf>
    <xf numFmtId="164" fontId="15" fillId="2" borderId="1" xfId="0" applyNumberFormat="1" applyFont="1" applyFill="1" applyBorder="1" applyAlignment="1" applyProtection="1">
      <alignment horizontal="center"/>
      <protection/>
    </xf>
    <xf numFmtId="0" fontId="13" fillId="2" borderId="1" xfId="0" applyNumberFormat="1" applyFont="1" applyFill="1" applyBorder="1" applyAlignment="1" applyProtection="1">
      <alignment horizontal="center"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13" fillId="0" borderId="0" xfId="0" applyFont="1" applyAlignment="1">
      <alignment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2" fontId="11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 horizontal="center"/>
      <protection locked="0"/>
    </xf>
    <xf numFmtId="0" fontId="20" fillId="0" borderId="0" xfId="0" applyNumberFormat="1" applyFont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 locked="0"/>
    </xf>
    <xf numFmtId="0" fontId="19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horizontal="center"/>
      <protection/>
    </xf>
    <xf numFmtId="0" fontId="10" fillId="0" borderId="0" xfId="0" applyFont="1" applyAlignment="1">
      <alignment horizontal="right"/>
    </xf>
    <xf numFmtId="0" fontId="1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 horizontal="center"/>
      <protection/>
    </xf>
    <xf numFmtId="0" fontId="23" fillId="0" borderId="0" xfId="0" applyFont="1" applyAlignment="1" applyProtection="1">
      <alignment/>
      <protection/>
    </xf>
    <xf numFmtId="0" fontId="13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22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/>
      <protection/>
    </xf>
    <xf numFmtId="164" fontId="15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6" fillId="0" borderId="2" xfId="0" applyFont="1" applyBorder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2" fillId="0" borderId="3" xfId="0" applyFont="1" applyBorder="1" applyAlignment="1" applyProtection="1">
      <alignment/>
      <protection locked="0"/>
    </xf>
    <xf numFmtId="0" fontId="10" fillId="0" borderId="4" xfId="0" applyFont="1" applyBorder="1" applyAlignment="1" applyProtection="1">
      <alignment/>
      <protection locked="0"/>
    </xf>
    <xf numFmtId="0" fontId="10" fillId="0" borderId="1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3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26" fillId="0" borderId="0" xfId="0" applyFont="1" applyAlignment="1" applyProtection="1">
      <alignment/>
      <protection/>
    </xf>
    <xf numFmtId="0" fontId="10" fillId="0" borderId="1" xfId="0" applyFont="1" applyBorder="1" applyAlignment="1" applyProtection="1">
      <alignment/>
      <protection/>
    </xf>
    <xf numFmtId="0" fontId="10" fillId="0" borderId="5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/>
      <protection/>
    </xf>
    <xf numFmtId="0" fontId="2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27" fillId="3" borderId="6" xfId="0" applyFont="1" applyFill="1" applyBorder="1" applyAlignment="1" applyProtection="1">
      <alignment horizontal="center"/>
      <protection locked="0"/>
    </xf>
    <xf numFmtId="0" fontId="28" fillId="3" borderId="6" xfId="0" applyFont="1" applyFill="1" applyBorder="1" applyAlignment="1" applyProtection="1">
      <alignment horizontal="center"/>
      <protection locked="0"/>
    </xf>
    <xf numFmtId="0" fontId="28" fillId="3" borderId="6" xfId="0" applyFont="1" applyFill="1" applyBorder="1" applyAlignment="1" applyProtection="1">
      <alignment/>
      <protection/>
    </xf>
    <xf numFmtId="0" fontId="28" fillId="3" borderId="0" xfId="0" applyFont="1" applyFill="1" applyBorder="1" applyAlignment="1" applyProtection="1">
      <alignment/>
      <protection/>
    </xf>
    <xf numFmtId="0" fontId="27" fillId="3" borderId="6" xfId="0" applyFont="1" applyFill="1" applyBorder="1" applyAlignment="1" applyProtection="1">
      <alignment/>
      <protection locked="0"/>
    </xf>
    <xf numFmtId="0" fontId="28" fillId="3" borderId="0" xfId="0" applyFont="1" applyFill="1" applyAlignment="1" applyProtection="1">
      <alignment/>
      <protection/>
    </xf>
    <xf numFmtId="0" fontId="29" fillId="3" borderId="0" xfId="0" applyFont="1" applyFill="1" applyBorder="1" applyAlignment="1" applyProtection="1">
      <alignment/>
      <protection/>
    </xf>
    <xf numFmtId="0" fontId="29" fillId="3" borderId="0" xfId="0" applyFont="1" applyFill="1" applyBorder="1" applyAlignment="1" applyProtection="1">
      <alignment horizontal="center"/>
      <protection/>
    </xf>
    <xf numFmtId="1" fontId="29" fillId="3" borderId="0" xfId="0" applyNumberFormat="1" applyFont="1" applyFill="1" applyBorder="1" applyAlignment="1" applyProtection="1">
      <alignment horizontal="right"/>
      <protection/>
    </xf>
    <xf numFmtId="0" fontId="30" fillId="3" borderId="0" xfId="0" applyFont="1" applyFill="1" applyBorder="1" applyAlignment="1" applyProtection="1">
      <alignment/>
      <protection/>
    </xf>
    <xf numFmtId="0" fontId="29" fillId="3" borderId="0" xfId="0" applyFont="1" applyFill="1" applyBorder="1" applyAlignment="1" applyProtection="1">
      <alignment horizontal="center"/>
      <protection locked="0"/>
    </xf>
    <xf numFmtId="0" fontId="29" fillId="3" borderId="0" xfId="0" applyFont="1" applyFill="1" applyBorder="1" applyAlignment="1" applyProtection="1">
      <alignment/>
      <protection locked="0"/>
    </xf>
    <xf numFmtId="0" fontId="27" fillId="3" borderId="0" xfId="0" applyFont="1" applyFill="1" applyAlignment="1" applyProtection="1">
      <alignment/>
      <protection/>
    </xf>
    <xf numFmtId="0" fontId="29" fillId="3" borderId="0" xfId="0" applyFont="1" applyFill="1" applyAlignment="1" applyProtection="1">
      <alignment horizontal="center"/>
      <protection locked="0"/>
    </xf>
    <xf numFmtId="0" fontId="29" fillId="3" borderId="0" xfId="0" applyFont="1" applyFill="1" applyAlignment="1" applyProtection="1">
      <alignment/>
      <protection locked="0"/>
    </xf>
    <xf numFmtId="0" fontId="28" fillId="3" borderId="0" xfId="0" applyFont="1" applyFill="1" applyBorder="1" applyAlignment="1" applyProtection="1">
      <alignment horizontal="center"/>
      <protection/>
    </xf>
    <xf numFmtId="0" fontId="31" fillId="0" borderId="0" xfId="0" applyFont="1" applyBorder="1" applyAlignment="1" applyProtection="1">
      <alignment/>
      <protection/>
    </xf>
    <xf numFmtId="0" fontId="31" fillId="0" borderId="0" xfId="0" applyFont="1" applyBorder="1" applyAlignment="1" applyProtection="1">
      <alignment horizontal="center"/>
      <protection/>
    </xf>
    <xf numFmtId="165" fontId="32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right"/>
      <protection locked="0"/>
    </xf>
    <xf numFmtId="0" fontId="2" fillId="0" borderId="2" xfId="0" applyFont="1" applyBorder="1" applyAlignment="1" applyProtection="1">
      <alignment/>
      <protection locked="0"/>
    </xf>
    <xf numFmtId="0" fontId="28" fillId="3" borderId="6" xfId="0" applyFont="1" applyFill="1" applyBorder="1" applyAlignment="1" applyProtection="1">
      <alignment/>
      <protection locked="0"/>
    </xf>
    <xf numFmtId="0" fontId="28" fillId="3" borderId="0" xfId="0" applyFont="1" applyFill="1" applyAlignment="1" applyProtection="1">
      <alignment horizontal="center"/>
      <protection/>
    </xf>
    <xf numFmtId="0" fontId="33" fillId="3" borderId="0" xfId="0" applyFont="1" applyFill="1" applyBorder="1" applyAlignment="1" applyProtection="1">
      <alignment horizontal="center"/>
      <protection/>
    </xf>
    <xf numFmtId="165" fontId="34" fillId="3" borderId="0" xfId="0" applyNumberFormat="1" applyFont="1" applyFill="1" applyBorder="1" applyAlignment="1" applyProtection="1">
      <alignment horizontal="right"/>
      <protection/>
    </xf>
    <xf numFmtId="165" fontId="35" fillId="3" borderId="0" xfId="0" applyNumberFormat="1" applyFont="1" applyFill="1" applyBorder="1" applyAlignment="1" applyProtection="1">
      <alignment/>
      <protection/>
    </xf>
    <xf numFmtId="0" fontId="33" fillId="3" borderId="0" xfId="0" applyFont="1" applyFill="1" applyBorder="1" applyAlignment="1" applyProtection="1">
      <alignment horizontal="center"/>
      <protection locked="0"/>
    </xf>
    <xf numFmtId="0" fontId="33" fillId="3" borderId="0" xfId="0" applyFont="1" applyFill="1" applyBorder="1" applyAlignment="1" applyProtection="1">
      <alignment/>
      <protection locked="0"/>
    </xf>
    <xf numFmtId="0" fontId="30" fillId="3" borderId="0" xfId="0" applyFont="1" applyFill="1" applyBorder="1" applyAlignment="1" applyProtection="1">
      <alignment horizontal="center"/>
      <protection/>
    </xf>
    <xf numFmtId="0" fontId="10" fillId="0" borderId="1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27" fillId="3" borderId="0" xfId="0" applyFont="1" applyFill="1" applyBorder="1" applyAlignment="1" applyProtection="1">
      <alignment horizontal="center"/>
      <protection locked="0"/>
    </xf>
    <xf numFmtId="0" fontId="28" fillId="3" borderId="0" xfId="0" applyFont="1" applyFill="1" applyBorder="1" applyAlignment="1" applyProtection="1">
      <alignment horizontal="center"/>
      <protection locked="0"/>
    </xf>
    <xf numFmtId="0" fontId="28" fillId="3" borderId="0" xfId="0" applyFont="1" applyFill="1" applyBorder="1" applyAlignment="1" applyProtection="1">
      <alignment horizontal="left" indent="1"/>
      <protection locked="0"/>
    </xf>
    <xf numFmtId="0" fontId="10" fillId="3" borderId="0" xfId="0" applyFont="1" applyFill="1" applyBorder="1" applyAlignment="1" applyProtection="1">
      <alignment/>
      <protection/>
    </xf>
    <xf numFmtId="0" fontId="10" fillId="3" borderId="6" xfId="0" applyFont="1" applyFill="1" applyBorder="1" applyAlignment="1" applyProtection="1">
      <alignment/>
      <protection/>
    </xf>
    <xf numFmtId="0" fontId="27" fillId="3" borderId="6" xfId="0" applyFont="1" applyFill="1" applyBorder="1" applyAlignment="1" applyProtection="1">
      <alignment horizontal="left"/>
      <protection locked="0"/>
    </xf>
    <xf numFmtId="0" fontId="28" fillId="3" borderId="6" xfId="0" applyFont="1" applyFill="1" applyBorder="1" applyAlignment="1" applyProtection="1">
      <alignment/>
      <protection locked="0"/>
    </xf>
    <xf numFmtId="0" fontId="10" fillId="3" borderId="0" xfId="0" applyFont="1" applyFill="1" applyAlignment="1" applyProtection="1">
      <alignment/>
      <protection/>
    </xf>
    <xf numFmtId="0" fontId="6" fillId="3" borderId="0" xfId="0" applyFont="1" applyFill="1" applyBorder="1" applyAlignment="1" applyProtection="1">
      <alignment/>
      <protection/>
    </xf>
    <xf numFmtId="165" fontId="36" fillId="3" borderId="0" xfId="0" applyNumberFormat="1" applyFont="1" applyFill="1" applyBorder="1" applyAlignment="1" applyProtection="1">
      <alignment/>
      <protection/>
    </xf>
    <xf numFmtId="0" fontId="31" fillId="3" borderId="0" xfId="0" applyFont="1" applyFill="1" applyBorder="1" applyAlignment="1" applyProtection="1">
      <alignment/>
      <protection/>
    </xf>
    <xf numFmtId="165" fontId="37" fillId="3" borderId="0" xfId="0" applyNumberFormat="1" applyFont="1" applyFill="1" applyBorder="1" applyAlignment="1" applyProtection="1">
      <alignment/>
      <protection/>
    </xf>
    <xf numFmtId="0" fontId="2" fillId="3" borderId="0" xfId="0" applyFont="1" applyFill="1" applyAlignment="1" applyProtection="1">
      <alignment/>
      <protection/>
    </xf>
    <xf numFmtId="0" fontId="10" fillId="3" borderId="0" xfId="0" applyFont="1" applyFill="1" applyBorder="1" applyAlignment="1" applyProtection="1">
      <alignment horizontal="center"/>
      <protection/>
    </xf>
    <xf numFmtId="0" fontId="10" fillId="0" borderId="6" xfId="0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 horizontal="right"/>
      <protection/>
    </xf>
    <xf numFmtId="165" fontId="11" fillId="0" borderId="0" xfId="0" applyNumberFormat="1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2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2" fillId="0" borderId="7" xfId="0" applyFont="1" applyFill="1" applyBorder="1" applyAlignment="1" applyProtection="1">
      <alignment horizontal="center"/>
      <protection locked="0"/>
    </xf>
    <xf numFmtId="0" fontId="10" fillId="0" borderId="7" xfId="0" applyFont="1" applyFill="1" applyBorder="1" applyAlignment="1" applyProtection="1">
      <alignment horizontal="center"/>
      <protection locked="0"/>
    </xf>
    <xf numFmtId="0" fontId="10" fillId="0" borderId="7" xfId="0" applyFont="1" applyFill="1" applyBorder="1" applyAlignment="1" applyProtection="1">
      <alignment horizontal="left" indent="1"/>
      <protection locked="0"/>
    </xf>
    <xf numFmtId="0" fontId="10" fillId="0" borderId="7" xfId="0" applyFont="1" applyFill="1" applyBorder="1" applyAlignment="1" applyProtection="1">
      <alignment/>
      <protection/>
    </xf>
    <xf numFmtId="0" fontId="2" fillId="0" borderId="7" xfId="0" applyFont="1" applyFill="1" applyBorder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53"/>
  <sheetViews>
    <sheetView showGridLines="0" showRowColHeaders="0" tabSelected="1" workbookViewId="0" topLeftCell="A26">
      <selection activeCell="A63" sqref="A63"/>
    </sheetView>
  </sheetViews>
  <sheetFormatPr defaultColWidth="9.00390625" defaultRowHeight="12.75"/>
  <cols>
    <col min="1" max="1" width="14.375" style="1" customWidth="1"/>
    <col min="2" max="16384" width="9.125" style="1" customWidth="1"/>
  </cols>
  <sheetData>
    <row r="1" ht="12.75"/>
    <row r="2" ht="12.75"/>
    <row r="3" ht="12.75"/>
    <row r="4" ht="12.75"/>
    <row r="5" s="172" customFormat="1" ht="84">
      <c r="A5" s="172" t="s">
        <v>0</v>
      </c>
    </row>
    <row r="6" s="172" customFormat="1" ht="84"/>
    <row r="7" s="172" customFormat="1" ht="84"/>
    <row r="8" s="172" customFormat="1" ht="84"/>
    <row r="9" s="172" customFormat="1" ht="84"/>
    <row r="10" s="172" customFormat="1" ht="84"/>
    <row r="11" s="172" customFormat="1" ht="84"/>
    <row r="12" s="172" customFormat="1" ht="84"/>
    <row r="13" s="172" customFormat="1" ht="84"/>
    <row r="14" s="172" customFormat="1" ht="84"/>
    <row r="15" s="172" customFormat="1" ht="84"/>
    <row r="16" s="172" customFormat="1" ht="84"/>
    <row r="17" s="172" customFormat="1" ht="84"/>
    <row r="18" ht="12.75"/>
    <row r="19" spans="1:10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ht="12.75"/>
    <row r="21" ht="12.75"/>
    <row r="22" ht="12.75"/>
    <row r="23" ht="14.25" customHeight="1"/>
    <row r="24" ht="12.75"/>
    <row r="25" ht="13.5" customHeight="1"/>
    <row r="26" ht="12" customHeight="1"/>
    <row r="27" ht="12" customHeight="1"/>
    <row r="28" spans="1:10" ht="38.25" customHeight="1">
      <c r="A28" s="173" t="s">
        <v>1</v>
      </c>
      <c r="B28" s="173"/>
      <c r="C28" s="173"/>
      <c r="D28" s="173"/>
      <c r="E28" s="173"/>
      <c r="F28" s="173"/>
      <c r="G28" s="173"/>
      <c r="H28" s="173"/>
      <c r="I28" s="173"/>
      <c r="J28" s="173"/>
    </row>
    <row r="29" ht="12" customHeight="1"/>
    <row r="30" spans="4:6" ht="12" customHeight="1">
      <c r="D30" s="3"/>
      <c r="E30" s="3"/>
      <c r="F30" s="3"/>
    </row>
    <row r="31" spans="2:8" ht="34.5" customHeight="1">
      <c r="B31" s="174">
        <v>38116</v>
      </c>
      <c r="C31" s="173"/>
      <c r="D31" s="173"/>
      <c r="E31" s="173"/>
      <c r="F31" s="173"/>
      <c r="G31" s="173"/>
      <c r="H31" s="173"/>
    </row>
    <row r="32" spans="1:11" ht="12" customHeight="1">
      <c r="A32" s="2"/>
      <c r="I32" s="2"/>
      <c r="J32" s="2"/>
      <c r="K32" s="2"/>
    </row>
    <row r="33" ht="12" customHeight="1"/>
    <row r="34" ht="12.75"/>
    <row r="35" spans="1:10" ht="31.5">
      <c r="A35" s="175" t="s">
        <v>2</v>
      </c>
      <c r="B35" s="175"/>
      <c r="C35" s="175"/>
      <c r="D35" s="175"/>
      <c r="E35" s="175"/>
      <c r="F35" s="175"/>
      <c r="G35" s="175"/>
      <c r="H35" s="175"/>
      <c r="I35" s="175"/>
      <c r="J35" s="175"/>
    </row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spans="1:10" ht="15.75" customHeight="1">
      <c r="A46" s="4" t="s">
        <v>3</v>
      </c>
      <c r="B46" s="171" t="s">
        <v>4</v>
      </c>
      <c r="C46" s="171"/>
      <c r="D46" s="171"/>
      <c r="E46" s="171"/>
      <c r="F46" s="171"/>
      <c r="G46" s="171"/>
      <c r="H46" s="171"/>
      <c r="I46" s="171"/>
      <c r="J46" s="171"/>
    </row>
    <row r="47" ht="12.75"/>
    <row r="48" ht="12.75"/>
    <row r="49" spans="1:10" ht="15.75">
      <c r="A49" s="4" t="s">
        <v>5</v>
      </c>
      <c r="B49" s="171" t="s">
        <v>6</v>
      </c>
      <c r="C49" s="171"/>
      <c r="D49" s="171"/>
      <c r="E49" s="171"/>
      <c r="F49" s="171"/>
      <c r="G49" s="171"/>
      <c r="H49" s="171"/>
      <c r="I49" s="171"/>
      <c r="J49" s="171"/>
    </row>
    <row r="50" ht="12.75"/>
    <row r="51" spans="2:10" ht="12.75">
      <c r="B51" s="171"/>
      <c r="C51" s="171"/>
      <c r="D51" s="171"/>
      <c r="E51" s="171"/>
      <c r="F51" s="171"/>
      <c r="G51" s="171"/>
      <c r="H51" s="171"/>
      <c r="I51" s="171"/>
      <c r="J51" s="171"/>
    </row>
    <row r="52" ht="12.75"/>
    <row r="53" ht="12.75">
      <c r="J53" s="5" t="s">
        <v>7</v>
      </c>
    </row>
    <row r="55" ht="12.75"/>
  </sheetData>
  <mergeCells count="7">
    <mergeCell ref="B46:J46"/>
    <mergeCell ref="B49:J49"/>
    <mergeCell ref="B51:J51"/>
    <mergeCell ref="A5:IV17"/>
    <mergeCell ref="A28:J28"/>
    <mergeCell ref="B31:H31"/>
    <mergeCell ref="A35:J35"/>
  </mergeCells>
  <printOptions/>
  <pageMargins left="0.75" right="0.75" top="1" bottom="1" header="0.4921259845" footer="0.4921259845"/>
  <pageSetup orientation="portrait" paperSize="9" scale="8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16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3.625" style="8" customWidth="1"/>
    <col min="2" max="2" width="15.625" style="8" customWidth="1"/>
    <col min="3" max="3" width="14.25390625" style="8" customWidth="1"/>
    <col min="4" max="4" width="4.375" style="39" customWidth="1"/>
    <col min="5" max="5" width="4.25390625" style="8" customWidth="1"/>
    <col min="6" max="6" width="3.75390625" style="8" customWidth="1"/>
    <col min="7" max="10" width="3.25390625" style="8" customWidth="1"/>
    <col min="11" max="14" width="2.125" style="8" hidden="1" customWidth="1"/>
    <col min="15" max="15" width="3.75390625" style="26" customWidth="1"/>
    <col min="16" max="16" width="3.75390625" style="8" customWidth="1"/>
    <col min="17" max="17" width="4.125" style="8" customWidth="1"/>
    <col min="18" max="18" width="4.00390625" style="84" customWidth="1"/>
    <col min="19" max="20" width="3.75390625" style="27" customWidth="1"/>
    <col min="21" max="21" width="5.125" style="8" customWidth="1"/>
    <col min="22" max="22" width="3.75390625" style="8" customWidth="1"/>
    <col min="23" max="23" width="6.75390625" style="8" customWidth="1"/>
    <col min="24" max="24" width="8.00390625" style="8" customWidth="1"/>
    <col min="25" max="25" width="9.125" style="8" customWidth="1"/>
    <col min="26" max="26" width="2.25390625" style="8" customWidth="1"/>
    <col min="27" max="27" width="2.875" style="8" customWidth="1"/>
    <col min="28" max="28" width="12.125" style="8" customWidth="1"/>
    <col min="29" max="34" width="4.75390625" style="8" customWidth="1"/>
    <col min="35" max="16384" width="9.125" style="8" customWidth="1"/>
  </cols>
  <sheetData>
    <row r="1" spans="1:29" ht="15.75">
      <c r="A1" s="6"/>
      <c r="B1" s="7" t="s">
        <v>8</v>
      </c>
      <c r="D1" s="8"/>
      <c r="O1" s="5"/>
      <c r="P1" s="9"/>
      <c r="Q1" s="10"/>
      <c r="R1" s="11"/>
      <c r="S1" s="9"/>
      <c r="T1" s="12" t="s">
        <v>7</v>
      </c>
      <c r="V1" s="12"/>
      <c r="W1" s="51"/>
      <c r="X1" s="27"/>
      <c r="AC1" s="26"/>
    </row>
    <row r="2" spans="1:34" ht="12" customHeight="1">
      <c r="A2" s="13" t="s">
        <v>9</v>
      </c>
      <c r="B2" s="13" t="s">
        <v>10</v>
      </c>
      <c r="C2" s="13" t="s">
        <v>11</v>
      </c>
      <c r="D2" s="13" t="s">
        <v>12</v>
      </c>
      <c r="E2" s="13" t="s">
        <v>13</v>
      </c>
      <c r="F2" s="13" t="s">
        <v>14</v>
      </c>
      <c r="G2" s="14">
        <v>1</v>
      </c>
      <c r="H2" s="13">
        <v>2</v>
      </c>
      <c r="I2" s="13">
        <v>3</v>
      </c>
      <c r="J2" s="13">
        <v>4</v>
      </c>
      <c r="K2" s="13">
        <v>5</v>
      </c>
      <c r="L2" s="13">
        <v>6</v>
      </c>
      <c r="M2" s="13">
        <v>7</v>
      </c>
      <c r="N2" s="13">
        <v>8</v>
      </c>
      <c r="O2" s="15" t="s">
        <v>15</v>
      </c>
      <c r="P2" s="13" t="s">
        <v>16</v>
      </c>
      <c r="Q2" s="13" t="s">
        <v>17</v>
      </c>
      <c r="R2" s="16" t="s">
        <v>18</v>
      </c>
      <c r="S2" s="13" t="s">
        <v>19</v>
      </c>
      <c r="T2" s="13" t="s">
        <v>20</v>
      </c>
      <c r="U2" s="17" t="s">
        <v>21</v>
      </c>
      <c r="V2" s="18" t="s">
        <v>22</v>
      </c>
      <c r="X2" s="51"/>
      <c r="AB2" s="9"/>
      <c r="AC2" s="9"/>
      <c r="AD2" s="9"/>
      <c r="AE2" s="9"/>
      <c r="AF2" s="9"/>
      <c r="AG2" s="9"/>
      <c r="AH2" s="9"/>
    </row>
    <row r="3" spans="1:22" ht="12.75" customHeight="1">
      <c r="A3" s="9">
        <f>IF(B3&gt;0,1," ")</f>
        <v>1</v>
      </c>
      <c r="B3" s="19" t="s">
        <v>23</v>
      </c>
      <c r="C3" s="20" t="s">
        <v>24</v>
      </c>
      <c r="D3" s="21" t="s">
        <v>25</v>
      </c>
      <c r="E3" s="22" t="s">
        <v>26</v>
      </c>
      <c r="F3" s="22" t="s">
        <v>27</v>
      </c>
      <c r="G3" s="23">
        <v>25</v>
      </c>
      <c r="H3" s="24">
        <v>23</v>
      </c>
      <c r="I3" s="25">
        <v>25</v>
      </c>
      <c r="J3" s="24">
        <v>21</v>
      </c>
      <c r="K3" s="22"/>
      <c r="L3" s="22"/>
      <c r="M3" s="22"/>
      <c r="N3" s="22"/>
      <c r="O3" s="26">
        <v>94</v>
      </c>
      <c r="P3" s="27">
        <v>50</v>
      </c>
      <c r="Q3" s="27">
        <v>7</v>
      </c>
      <c r="R3" s="28">
        <f>SUM(P3:Q3)</f>
        <v>57</v>
      </c>
      <c r="S3" s="10">
        <f aca="true" t="shared" si="0" ref="S3:S23">IF(COUNTA(G3:N3)&lt;2,0,LARGE(G3:N3,1)-SMALL(G3:N3,1))</f>
        <v>4</v>
      </c>
      <c r="T3" s="10">
        <f aca="true" t="shared" si="1" ref="T3:T23">IF(COUNTA(G3:N3)&lt;4,0,LARGE(G3:N3,2)-SMALL(G3:N3,2))</f>
        <v>2</v>
      </c>
      <c r="U3" s="29">
        <f aca="true" t="shared" si="2" ref="U3:U23">IF(COUNTA(G3:N3)&gt;0,AVERAGE(G3:N3),0)</f>
        <v>23.5</v>
      </c>
      <c r="V3" s="30"/>
    </row>
    <row r="4" spans="1:22" ht="12.75" customHeight="1">
      <c r="A4" s="9">
        <f>IF(B4&gt;0,A3+1," ")</f>
        <v>2</v>
      </c>
      <c r="B4" s="19" t="s">
        <v>28</v>
      </c>
      <c r="C4" s="20" t="s">
        <v>24</v>
      </c>
      <c r="D4" s="21" t="s">
        <v>29</v>
      </c>
      <c r="E4" s="22" t="s">
        <v>26</v>
      </c>
      <c r="F4" s="22" t="s">
        <v>27</v>
      </c>
      <c r="G4" s="31">
        <v>30</v>
      </c>
      <c r="H4" s="24">
        <v>24</v>
      </c>
      <c r="I4" s="24">
        <v>21</v>
      </c>
      <c r="J4" s="24">
        <v>21</v>
      </c>
      <c r="K4" s="22"/>
      <c r="L4" s="22"/>
      <c r="M4" s="22"/>
      <c r="N4" s="22"/>
      <c r="O4" s="26">
        <v>96</v>
      </c>
      <c r="P4" s="27">
        <v>47</v>
      </c>
      <c r="Q4" s="27">
        <v>5</v>
      </c>
      <c r="R4" s="28">
        <f aca="true" t="shared" si="3" ref="R4:R18">SUM(P4:Q4)</f>
        <v>52</v>
      </c>
      <c r="S4" s="10">
        <f t="shared" si="0"/>
        <v>9</v>
      </c>
      <c r="T4" s="10">
        <f t="shared" si="1"/>
        <v>3</v>
      </c>
      <c r="U4" s="29">
        <f t="shared" si="2"/>
        <v>24</v>
      </c>
      <c r="V4" s="32"/>
    </row>
    <row r="5" spans="1:22" ht="12.75" customHeight="1">
      <c r="A5" s="9">
        <f>IF(B5&gt;0,A4+1," ")</f>
        <v>3</v>
      </c>
      <c r="B5" s="19" t="s">
        <v>30</v>
      </c>
      <c r="C5" s="20" t="s">
        <v>24</v>
      </c>
      <c r="D5" s="21" t="s">
        <v>31</v>
      </c>
      <c r="E5" s="22" t="s">
        <v>26</v>
      </c>
      <c r="F5" s="22" t="s">
        <v>27</v>
      </c>
      <c r="G5" s="33">
        <v>22</v>
      </c>
      <c r="H5" s="25">
        <v>25</v>
      </c>
      <c r="I5" s="25">
        <v>26</v>
      </c>
      <c r="J5" s="24">
        <v>23</v>
      </c>
      <c r="K5" s="22"/>
      <c r="L5" s="22"/>
      <c r="M5" s="22"/>
      <c r="N5" s="22"/>
      <c r="O5" s="26">
        <v>96</v>
      </c>
      <c r="P5" s="27">
        <v>45</v>
      </c>
      <c r="Q5" s="27">
        <v>5</v>
      </c>
      <c r="R5" s="28">
        <f t="shared" si="3"/>
        <v>50</v>
      </c>
      <c r="S5" s="10">
        <f t="shared" si="0"/>
        <v>4</v>
      </c>
      <c r="T5" s="10">
        <f t="shared" si="1"/>
        <v>2</v>
      </c>
      <c r="U5" s="29">
        <f t="shared" si="2"/>
        <v>24</v>
      </c>
      <c r="V5" s="32"/>
    </row>
    <row r="6" spans="1:22" ht="12.75" customHeight="1">
      <c r="A6" s="9">
        <f>IF(B6&gt;0,A5+1," ")</f>
        <v>4</v>
      </c>
      <c r="B6" s="19" t="s">
        <v>32</v>
      </c>
      <c r="C6" s="20" t="s">
        <v>134</v>
      </c>
      <c r="D6" s="21" t="s">
        <v>34</v>
      </c>
      <c r="E6" s="22" t="s">
        <v>26</v>
      </c>
      <c r="F6" s="22" t="s">
        <v>35</v>
      </c>
      <c r="G6" s="33">
        <v>23</v>
      </c>
      <c r="H6" s="24">
        <v>22</v>
      </c>
      <c r="I6" s="25">
        <v>26</v>
      </c>
      <c r="J6" s="34">
        <v>29</v>
      </c>
      <c r="K6" s="22"/>
      <c r="L6" s="22"/>
      <c r="M6" s="22"/>
      <c r="N6" s="22"/>
      <c r="O6" s="26">
        <v>100</v>
      </c>
      <c r="P6" s="27">
        <v>42</v>
      </c>
      <c r="Q6" s="27">
        <v>1</v>
      </c>
      <c r="R6" s="28">
        <f t="shared" si="3"/>
        <v>43</v>
      </c>
      <c r="S6" s="10">
        <f t="shared" si="0"/>
        <v>7</v>
      </c>
      <c r="T6" s="10">
        <f t="shared" si="1"/>
        <v>3</v>
      </c>
      <c r="U6" s="29">
        <f t="shared" si="2"/>
        <v>25</v>
      </c>
      <c r="V6" s="30"/>
    </row>
    <row r="7" spans="1:22" ht="12.75" customHeight="1">
      <c r="A7" s="9">
        <f>IF(B7&gt;0,A6+1," ")</f>
        <v>5</v>
      </c>
      <c r="B7" s="19" t="s">
        <v>36</v>
      </c>
      <c r="C7" s="20" t="s">
        <v>24</v>
      </c>
      <c r="D7" s="21" t="s">
        <v>37</v>
      </c>
      <c r="E7" s="22" t="s">
        <v>26</v>
      </c>
      <c r="F7" s="22" t="s">
        <v>38</v>
      </c>
      <c r="G7" s="23">
        <v>25</v>
      </c>
      <c r="H7" s="24">
        <v>23</v>
      </c>
      <c r="I7" s="35">
        <v>27</v>
      </c>
      <c r="J7" s="25">
        <v>26</v>
      </c>
      <c r="K7" s="22"/>
      <c r="L7" s="22"/>
      <c r="M7" s="22"/>
      <c r="N7" s="22"/>
      <c r="O7" s="26">
        <v>101</v>
      </c>
      <c r="P7" s="27">
        <v>36</v>
      </c>
      <c r="Q7" s="27">
        <v>0</v>
      </c>
      <c r="R7" s="28">
        <f t="shared" si="3"/>
        <v>36</v>
      </c>
      <c r="S7" s="10">
        <f t="shared" si="0"/>
        <v>4</v>
      </c>
      <c r="T7" s="10">
        <f t="shared" si="1"/>
        <v>1</v>
      </c>
      <c r="U7" s="29">
        <f t="shared" si="2"/>
        <v>25.25</v>
      </c>
      <c r="V7" s="30"/>
    </row>
    <row r="8" spans="1:22" ht="12.75" customHeight="1">
      <c r="A8" s="9">
        <f>IF(B8&gt;0,A7+1," ")</f>
        <v>6</v>
      </c>
      <c r="B8" s="19" t="s">
        <v>39</v>
      </c>
      <c r="C8" s="20" t="s">
        <v>40</v>
      </c>
      <c r="D8" s="21" t="s">
        <v>41</v>
      </c>
      <c r="E8" s="22" t="s">
        <v>26</v>
      </c>
      <c r="F8" s="22" t="s">
        <v>27</v>
      </c>
      <c r="G8" s="36">
        <v>28</v>
      </c>
      <c r="H8" s="24">
        <v>22</v>
      </c>
      <c r="I8" s="25">
        <v>26</v>
      </c>
      <c r="J8" s="25">
        <v>25</v>
      </c>
      <c r="K8" s="22"/>
      <c r="L8" s="22"/>
      <c r="M8" s="22"/>
      <c r="N8" s="22"/>
      <c r="O8" s="26">
        <v>101</v>
      </c>
      <c r="P8" s="27">
        <v>36</v>
      </c>
      <c r="Q8" s="27">
        <v>0</v>
      </c>
      <c r="R8" s="28">
        <f t="shared" si="3"/>
        <v>36</v>
      </c>
      <c r="S8" s="10">
        <f t="shared" si="0"/>
        <v>6</v>
      </c>
      <c r="T8" s="10">
        <f t="shared" si="1"/>
        <v>1</v>
      </c>
      <c r="U8" s="29">
        <f t="shared" si="2"/>
        <v>25.25</v>
      </c>
      <c r="V8" s="32"/>
    </row>
    <row r="9" spans="1:22" ht="12.75" customHeight="1">
      <c r="A9" s="9">
        <f aca="true" t="shared" si="4" ref="A9:A23">IF(B9&gt;0,A8+1," ")</f>
        <v>7</v>
      </c>
      <c r="B9" s="19" t="s">
        <v>42</v>
      </c>
      <c r="C9" s="20" t="s">
        <v>43</v>
      </c>
      <c r="D9" s="21" t="s">
        <v>44</v>
      </c>
      <c r="E9" s="22" t="s">
        <v>26</v>
      </c>
      <c r="F9" s="22" t="s">
        <v>45</v>
      </c>
      <c r="G9" s="23">
        <v>26</v>
      </c>
      <c r="H9" s="37">
        <v>22</v>
      </c>
      <c r="I9" s="24">
        <v>23</v>
      </c>
      <c r="J9" s="38">
        <v>30</v>
      </c>
      <c r="K9" s="22"/>
      <c r="L9" s="22"/>
      <c r="M9" s="22"/>
      <c r="N9" s="22"/>
      <c r="O9" s="26">
        <v>101</v>
      </c>
      <c r="P9" s="27">
        <v>36</v>
      </c>
      <c r="Q9" s="27"/>
      <c r="R9" s="28">
        <f t="shared" si="3"/>
        <v>36</v>
      </c>
      <c r="S9" s="10">
        <f t="shared" si="0"/>
        <v>8</v>
      </c>
      <c r="T9" s="10">
        <f t="shared" si="1"/>
        <v>3</v>
      </c>
      <c r="U9" s="29">
        <f t="shared" si="2"/>
        <v>25.25</v>
      </c>
      <c r="V9" s="32"/>
    </row>
    <row r="10" spans="1:22" ht="12.75" customHeight="1">
      <c r="A10" s="9">
        <f t="shared" si="4"/>
        <v>8</v>
      </c>
      <c r="B10" s="19" t="s">
        <v>46</v>
      </c>
      <c r="C10" s="20" t="s">
        <v>24</v>
      </c>
      <c r="D10" s="21" t="s">
        <v>47</v>
      </c>
      <c r="E10" s="22" t="s">
        <v>26</v>
      </c>
      <c r="F10" s="22" t="s">
        <v>38</v>
      </c>
      <c r="G10" s="36">
        <v>28</v>
      </c>
      <c r="H10" s="25">
        <v>25</v>
      </c>
      <c r="I10" s="25">
        <v>25</v>
      </c>
      <c r="J10" s="24">
        <v>24</v>
      </c>
      <c r="K10" s="22"/>
      <c r="L10" s="22"/>
      <c r="M10" s="22"/>
      <c r="N10" s="22"/>
      <c r="O10" s="26">
        <v>102</v>
      </c>
      <c r="P10" s="27">
        <v>28</v>
      </c>
      <c r="Q10" s="27"/>
      <c r="R10" s="28">
        <f t="shared" si="3"/>
        <v>28</v>
      </c>
      <c r="S10" s="10">
        <f t="shared" si="0"/>
        <v>4</v>
      </c>
      <c r="T10" s="10">
        <f t="shared" si="1"/>
        <v>0</v>
      </c>
      <c r="U10" s="29">
        <f t="shared" si="2"/>
        <v>25.5</v>
      </c>
      <c r="V10" s="30"/>
    </row>
    <row r="11" spans="1:22" ht="12.75" customHeight="1">
      <c r="A11" s="9">
        <f t="shared" si="4"/>
        <v>9</v>
      </c>
      <c r="B11" s="19" t="s">
        <v>48</v>
      </c>
      <c r="C11" s="20" t="s">
        <v>49</v>
      </c>
      <c r="D11" s="21" t="s">
        <v>50</v>
      </c>
      <c r="E11" s="22" t="s">
        <v>26</v>
      </c>
      <c r="F11" s="22" t="s">
        <v>27</v>
      </c>
      <c r="G11" s="33">
        <v>24</v>
      </c>
      <c r="H11" s="25">
        <v>25</v>
      </c>
      <c r="I11" s="34">
        <v>30</v>
      </c>
      <c r="J11" s="24">
        <v>23</v>
      </c>
      <c r="K11" s="22"/>
      <c r="L11" s="22"/>
      <c r="M11" s="22"/>
      <c r="N11" s="22"/>
      <c r="O11" s="26">
        <v>102</v>
      </c>
      <c r="P11" s="27">
        <v>28</v>
      </c>
      <c r="Q11" s="27"/>
      <c r="R11" s="28">
        <f t="shared" si="3"/>
        <v>28</v>
      </c>
      <c r="S11" s="10">
        <f t="shared" si="0"/>
        <v>7</v>
      </c>
      <c r="T11" s="10">
        <f t="shared" si="1"/>
        <v>1</v>
      </c>
      <c r="U11" s="29">
        <f t="shared" si="2"/>
        <v>25.5</v>
      </c>
      <c r="V11" s="30"/>
    </row>
    <row r="12" spans="1:22" ht="12.75" customHeight="1">
      <c r="A12" s="9">
        <f t="shared" si="4"/>
        <v>10</v>
      </c>
      <c r="B12" s="19" t="s">
        <v>51</v>
      </c>
      <c r="C12" s="20" t="s">
        <v>52</v>
      </c>
      <c r="D12" s="21" t="s">
        <v>53</v>
      </c>
      <c r="E12" s="22" t="s">
        <v>26</v>
      </c>
      <c r="F12" s="22" t="s">
        <v>38</v>
      </c>
      <c r="G12" s="31">
        <v>30</v>
      </c>
      <c r="H12" s="25">
        <v>26</v>
      </c>
      <c r="I12" s="24">
        <v>24</v>
      </c>
      <c r="J12" s="24">
        <v>24</v>
      </c>
      <c r="K12" s="22"/>
      <c r="L12" s="22"/>
      <c r="M12" s="22"/>
      <c r="N12" s="22"/>
      <c r="O12" s="26">
        <v>104</v>
      </c>
      <c r="P12" s="27">
        <v>22</v>
      </c>
      <c r="Q12" s="27"/>
      <c r="R12" s="28">
        <f t="shared" si="3"/>
        <v>22</v>
      </c>
      <c r="S12" s="10">
        <f t="shared" si="0"/>
        <v>6</v>
      </c>
      <c r="T12" s="10">
        <f t="shared" si="1"/>
        <v>2</v>
      </c>
      <c r="U12" s="29">
        <f t="shared" si="2"/>
        <v>26</v>
      </c>
      <c r="V12" s="30"/>
    </row>
    <row r="13" spans="1:22" ht="12.75" customHeight="1">
      <c r="A13" s="9">
        <f t="shared" si="4"/>
        <v>11</v>
      </c>
      <c r="B13" s="19" t="s">
        <v>54</v>
      </c>
      <c r="C13" s="20" t="s">
        <v>55</v>
      </c>
      <c r="D13" s="21" t="s">
        <v>56</v>
      </c>
      <c r="E13" s="22" t="s">
        <v>26</v>
      </c>
      <c r="F13" s="22" t="s">
        <v>38</v>
      </c>
      <c r="G13" s="31">
        <v>29</v>
      </c>
      <c r="H13" s="24">
        <v>24</v>
      </c>
      <c r="I13" s="25">
        <v>26</v>
      </c>
      <c r="J13" s="35">
        <v>28</v>
      </c>
      <c r="K13" s="22"/>
      <c r="L13" s="22"/>
      <c r="M13" s="22"/>
      <c r="N13" s="22"/>
      <c r="O13" s="26">
        <v>107</v>
      </c>
      <c r="P13" s="27">
        <v>16</v>
      </c>
      <c r="Q13" s="27"/>
      <c r="R13" s="28">
        <f t="shared" si="3"/>
        <v>16</v>
      </c>
      <c r="S13" s="10">
        <f t="shared" si="0"/>
        <v>5</v>
      </c>
      <c r="T13" s="10">
        <f t="shared" si="1"/>
        <v>2</v>
      </c>
      <c r="U13" s="29">
        <f t="shared" si="2"/>
        <v>26.75</v>
      </c>
      <c r="V13" s="30"/>
    </row>
    <row r="14" spans="1:22" ht="12.75" customHeight="1">
      <c r="A14" s="9">
        <f t="shared" si="4"/>
        <v>12</v>
      </c>
      <c r="B14" s="19" t="s">
        <v>57</v>
      </c>
      <c r="C14" s="20" t="s">
        <v>55</v>
      </c>
      <c r="D14" s="21" t="s">
        <v>58</v>
      </c>
      <c r="E14" s="22" t="s">
        <v>26</v>
      </c>
      <c r="F14" s="22" t="s">
        <v>35</v>
      </c>
      <c r="G14" s="31">
        <v>33</v>
      </c>
      <c r="H14" s="35">
        <v>27</v>
      </c>
      <c r="I14" s="24">
        <v>24</v>
      </c>
      <c r="J14" s="24">
        <v>23</v>
      </c>
      <c r="K14" s="22"/>
      <c r="L14" s="22"/>
      <c r="M14" s="22"/>
      <c r="N14" s="22"/>
      <c r="O14" s="26">
        <v>107</v>
      </c>
      <c r="P14" s="27">
        <v>16</v>
      </c>
      <c r="Q14" s="27"/>
      <c r="R14" s="28">
        <f t="shared" si="3"/>
        <v>16</v>
      </c>
      <c r="S14" s="10">
        <f t="shared" si="0"/>
        <v>10</v>
      </c>
      <c r="T14" s="10">
        <f t="shared" si="1"/>
        <v>3</v>
      </c>
      <c r="U14" s="29">
        <f t="shared" si="2"/>
        <v>26.75</v>
      </c>
      <c r="V14" s="30"/>
    </row>
    <row r="15" spans="1:22" ht="12.75" customHeight="1">
      <c r="A15" s="9">
        <f t="shared" si="4"/>
        <v>13</v>
      </c>
      <c r="B15" s="19" t="s">
        <v>59</v>
      </c>
      <c r="C15" s="20" t="s">
        <v>60</v>
      </c>
      <c r="D15" s="21" t="s">
        <v>61</v>
      </c>
      <c r="E15" s="22" t="s">
        <v>26</v>
      </c>
      <c r="F15" s="22" t="s">
        <v>62</v>
      </c>
      <c r="G15" s="31">
        <v>29</v>
      </c>
      <c r="H15" s="24">
        <v>24</v>
      </c>
      <c r="I15" s="35">
        <v>27</v>
      </c>
      <c r="J15" s="35">
        <v>28</v>
      </c>
      <c r="K15" s="34"/>
      <c r="L15" s="25"/>
      <c r="M15" s="25"/>
      <c r="N15" s="22"/>
      <c r="O15" s="26">
        <v>108</v>
      </c>
      <c r="P15" s="27">
        <v>7</v>
      </c>
      <c r="Q15" s="27"/>
      <c r="R15" s="28">
        <f t="shared" si="3"/>
        <v>7</v>
      </c>
      <c r="S15" s="10">
        <f t="shared" si="0"/>
        <v>5</v>
      </c>
      <c r="T15" s="10">
        <f t="shared" si="1"/>
        <v>1</v>
      </c>
      <c r="U15" s="29">
        <f t="shared" si="2"/>
        <v>27</v>
      </c>
      <c r="V15" s="32"/>
    </row>
    <row r="16" spans="1:22" ht="12.75" customHeight="1">
      <c r="A16" s="9">
        <f t="shared" si="4"/>
        <v>14</v>
      </c>
      <c r="B16" s="19" t="s">
        <v>63</v>
      </c>
      <c r="C16" s="20" t="s">
        <v>43</v>
      </c>
      <c r="D16" s="21" t="s">
        <v>64</v>
      </c>
      <c r="E16" s="22" t="s">
        <v>26</v>
      </c>
      <c r="F16" s="22" t="s">
        <v>62</v>
      </c>
      <c r="G16" s="31">
        <v>29</v>
      </c>
      <c r="H16" s="24">
        <v>24</v>
      </c>
      <c r="I16" s="34">
        <v>29</v>
      </c>
      <c r="J16" s="25">
        <v>26</v>
      </c>
      <c r="K16" s="22"/>
      <c r="L16" s="22"/>
      <c r="M16" s="22"/>
      <c r="N16" s="22"/>
      <c r="O16" s="26">
        <v>108</v>
      </c>
      <c r="P16" s="27">
        <v>7</v>
      </c>
      <c r="Q16" s="27"/>
      <c r="R16" s="28">
        <f t="shared" si="3"/>
        <v>7</v>
      </c>
      <c r="S16" s="10">
        <f t="shared" si="0"/>
        <v>5</v>
      </c>
      <c r="T16" s="10">
        <f t="shared" si="1"/>
        <v>3</v>
      </c>
      <c r="U16" s="29">
        <f t="shared" si="2"/>
        <v>27</v>
      </c>
      <c r="V16" s="30"/>
    </row>
    <row r="17" spans="1:22" ht="12.75" customHeight="1">
      <c r="A17" s="9">
        <f t="shared" si="4"/>
        <v>15</v>
      </c>
      <c r="B17" s="19" t="s">
        <v>65</v>
      </c>
      <c r="C17" s="20" t="s">
        <v>52</v>
      </c>
      <c r="D17" s="21" t="s">
        <v>66</v>
      </c>
      <c r="E17" s="22" t="s">
        <v>26</v>
      </c>
      <c r="F17" s="22" t="s">
        <v>35</v>
      </c>
      <c r="G17" s="31">
        <v>29</v>
      </c>
      <c r="H17" s="34">
        <v>31</v>
      </c>
      <c r="I17" s="24">
        <v>24</v>
      </c>
      <c r="J17" s="24">
        <v>24</v>
      </c>
      <c r="K17" s="22"/>
      <c r="L17" s="22"/>
      <c r="M17" s="22"/>
      <c r="N17" s="22"/>
      <c r="O17" s="26">
        <v>108</v>
      </c>
      <c r="P17" s="27">
        <v>7</v>
      </c>
      <c r="Q17" s="27"/>
      <c r="R17" s="28">
        <f t="shared" si="3"/>
        <v>7</v>
      </c>
      <c r="S17" s="10">
        <f t="shared" si="0"/>
        <v>7</v>
      </c>
      <c r="T17" s="10">
        <f t="shared" si="1"/>
        <v>5</v>
      </c>
      <c r="U17" s="29">
        <f t="shared" si="2"/>
        <v>27</v>
      </c>
      <c r="V17" s="32"/>
    </row>
    <row r="18" spans="1:22" ht="12.75" customHeight="1">
      <c r="A18" s="9">
        <f t="shared" si="4"/>
        <v>16</v>
      </c>
      <c r="B18" s="19" t="s">
        <v>67</v>
      </c>
      <c r="C18" s="20" t="s">
        <v>55</v>
      </c>
      <c r="D18" s="21" t="s">
        <v>68</v>
      </c>
      <c r="E18" s="22" t="s">
        <v>26</v>
      </c>
      <c r="F18" s="22" t="s">
        <v>62</v>
      </c>
      <c r="G18" s="33">
        <v>24</v>
      </c>
      <c r="H18" s="34">
        <v>30</v>
      </c>
      <c r="I18" s="35">
        <v>27</v>
      </c>
      <c r="J18" s="35">
        <v>28</v>
      </c>
      <c r="K18" s="25"/>
      <c r="L18" s="25"/>
      <c r="M18" s="25"/>
      <c r="N18" s="22"/>
      <c r="O18" s="26">
        <v>109</v>
      </c>
      <c r="P18" s="27">
        <v>1</v>
      </c>
      <c r="Q18" s="27"/>
      <c r="R18" s="28">
        <f t="shared" si="3"/>
        <v>1</v>
      </c>
      <c r="S18" s="10">
        <f t="shared" si="0"/>
        <v>6</v>
      </c>
      <c r="T18" s="10">
        <f t="shared" si="1"/>
        <v>1</v>
      </c>
      <c r="U18" s="29">
        <f t="shared" si="2"/>
        <v>27.25</v>
      </c>
      <c r="V18" s="30"/>
    </row>
    <row r="19" spans="1:22" ht="12.75" customHeight="1">
      <c r="A19" s="9">
        <f t="shared" si="4"/>
        <v>17</v>
      </c>
      <c r="B19" s="19" t="s">
        <v>69</v>
      </c>
      <c r="C19" s="20" t="s">
        <v>40</v>
      </c>
      <c r="D19" s="21" t="s">
        <v>70</v>
      </c>
      <c r="E19" s="22" t="s">
        <v>26</v>
      </c>
      <c r="F19" s="22" t="s">
        <v>62</v>
      </c>
      <c r="G19" s="36">
        <v>27</v>
      </c>
      <c r="H19" s="34">
        <v>31</v>
      </c>
      <c r="I19" s="24">
        <v>23</v>
      </c>
      <c r="J19" s="34">
        <v>30</v>
      </c>
      <c r="K19" s="24"/>
      <c r="L19" s="34"/>
      <c r="M19" s="24"/>
      <c r="N19" s="22"/>
      <c r="O19" s="26">
        <v>111</v>
      </c>
      <c r="P19" s="27"/>
      <c r="Q19" s="27"/>
      <c r="R19" s="28"/>
      <c r="S19" s="10">
        <f t="shared" si="0"/>
        <v>8</v>
      </c>
      <c r="T19" s="10">
        <f t="shared" si="1"/>
        <v>3</v>
      </c>
      <c r="U19" s="29">
        <f t="shared" si="2"/>
        <v>27.75</v>
      </c>
      <c r="V19" s="30"/>
    </row>
    <row r="20" spans="1:22" ht="12.75" customHeight="1">
      <c r="A20" s="9">
        <f t="shared" si="4"/>
        <v>18</v>
      </c>
      <c r="B20" s="19" t="s">
        <v>71</v>
      </c>
      <c r="C20" s="20" t="s">
        <v>55</v>
      </c>
      <c r="D20" s="21" t="s">
        <v>72</v>
      </c>
      <c r="E20" s="22" t="s">
        <v>26</v>
      </c>
      <c r="F20" s="22" t="s">
        <v>38</v>
      </c>
      <c r="G20" s="33">
        <v>23</v>
      </c>
      <c r="H20" s="34">
        <v>33</v>
      </c>
      <c r="I20" s="25">
        <v>26</v>
      </c>
      <c r="J20" s="34">
        <v>30</v>
      </c>
      <c r="K20" s="34"/>
      <c r="L20" s="34"/>
      <c r="M20" s="24"/>
      <c r="N20" s="22"/>
      <c r="O20" s="26">
        <v>112</v>
      </c>
      <c r="P20" s="27"/>
      <c r="Q20" s="27"/>
      <c r="R20" s="28"/>
      <c r="S20" s="10">
        <f t="shared" si="0"/>
        <v>10</v>
      </c>
      <c r="T20" s="10">
        <f t="shared" si="1"/>
        <v>4</v>
      </c>
      <c r="U20" s="29">
        <f t="shared" si="2"/>
        <v>28</v>
      </c>
      <c r="V20" s="30"/>
    </row>
    <row r="21" spans="1:22" ht="12.75" customHeight="1">
      <c r="A21" s="9">
        <f t="shared" si="4"/>
        <v>19</v>
      </c>
      <c r="B21" s="19" t="s">
        <v>73</v>
      </c>
      <c r="C21" s="20" t="s">
        <v>52</v>
      </c>
      <c r="D21" s="21" t="s">
        <v>74</v>
      </c>
      <c r="E21" s="22" t="s">
        <v>26</v>
      </c>
      <c r="F21" s="22" t="s">
        <v>62</v>
      </c>
      <c r="G21" s="31">
        <v>34</v>
      </c>
      <c r="H21" s="34">
        <v>29</v>
      </c>
      <c r="I21" s="25">
        <v>25</v>
      </c>
      <c r="J21" s="34">
        <v>29</v>
      </c>
      <c r="K21" s="22"/>
      <c r="L21" s="22"/>
      <c r="M21" s="22"/>
      <c r="N21" s="22"/>
      <c r="O21" s="26">
        <v>117</v>
      </c>
      <c r="P21" s="27"/>
      <c r="Q21" s="27"/>
      <c r="R21" s="28"/>
      <c r="S21" s="10">
        <f t="shared" si="0"/>
        <v>9</v>
      </c>
      <c r="T21" s="10">
        <f t="shared" si="1"/>
        <v>0</v>
      </c>
      <c r="U21" s="29">
        <f t="shared" si="2"/>
        <v>29.25</v>
      </c>
      <c r="V21" s="30"/>
    </row>
    <row r="22" spans="1:22" ht="12.75" customHeight="1">
      <c r="A22" s="9">
        <f t="shared" si="4"/>
        <v>20</v>
      </c>
      <c r="B22" s="19" t="s">
        <v>75</v>
      </c>
      <c r="C22" s="20" t="s">
        <v>33</v>
      </c>
      <c r="D22" s="21" t="s">
        <v>76</v>
      </c>
      <c r="E22" s="22" t="s">
        <v>26</v>
      </c>
      <c r="F22" s="22" t="s">
        <v>45</v>
      </c>
      <c r="G22" s="31">
        <v>29</v>
      </c>
      <c r="H22" s="34">
        <v>29</v>
      </c>
      <c r="I22" s="34">
        <v>32</v>
      </c>
      <c r="J22" s="34">
        <v>29</v>
      </c>
      <c r="K22" s="24"/>
      <c r="L22" s="34"/>
      <c r="M22" s="34"/>
      <c r="N22" s="22"/>
      <c r="O22" s="26">
        <v>119</v>
      </c>
      <c r="P22" s="27"/>
      <c r="Q22" s="27"/>
      <c r="R22" s="28"/>
      <c r="S22" s="10">
        <f t="shared" si="0"/>
        <v>3</v>
      </c>
      <c r="T22" s="10">
        <f t="shared" si="1"/>
        <v>0</v>
      </c>
      <c r="U22" s="29">
        <f t="shared" si="2"/>
        <v>29.75</v>
      </c>
      <c r="V22" s="30"/>
    </row>
    <row r="23" spans="1:22" ht="12.75" customHeight="1">
      <c r="A23" s="9" t="str">
        <f t="shared" si="4"/>
        <v> </v>
      </c>
      <c r="B23" s="19"/>
      <c r="C23" s="20"/>
      <c r="D23" s="21"/>
      <c r="E23" s="22"/>
      <c r="F23" s="22"/>
      <c r="G23" s="31"/>
      <c r="H23" s="34"/>
      <c r="I23" s="34"/>
      <c r="J23" s="34"/>
      <c r="K23" s="22"/>
      <c r="L23" s="22"/>
      <c r="M23" s="22"/>
      <c r="N23" s="22"/>
      <c r="P23" s="27"/>
      <c r="Q23" s="27"/>
      <c r="R23" s="28"/>
      <c r="S23" s="10">
        <f t="shared" si="0"/>
        <v>0</v>
      </c>
      <c r="T23" s="10">
        <f t="shared" si="1"/>
        <v>0</v>
      </c>
      <c r="U23" s="29">
        <f t="shared" si="2"/>
        <v>0</v>
      </c>
      <c r="V23" s="30"/>
    </row>
    <row r="24" spans="2:22" ht="12.75" customHeight="1">
      <c r="B24" s="7" t="s">
        <v>77</v>
      </c>
      <c r="O24" s="5"/>
      <c r="P24" s="9"/>
      <c r="Q24" s="10"/>
      <c r="R24" s="11"/>
      <c r="S24" s="9"/>
      <c r="T24" s="9"/>
      <c r="V24" s="26"/>
    </row>
    <row r="25" spans="1:22" ht="12.75" customHeight="1">
      <c r="A25" s="13" t="s">
        <v>9</v>
      </c>
      <c r="B25" s="13" t="s">
        <v>10</v>
      </c>
      <c r="C25" s="13" t="s">
        <v>11</v>
      </c>
      <c r="D25" s="13" t="s">
        <v>12</v>
      </c>
      <c r="E25" s="13" t="s">
        <v>13</v>
      </c>
      <c r="F25" s="13" t="s">
        <v>14</v>
      </c>
      <c r="G25" s="14">
        <v>1</v>
      </c>
      <c r="H25" s="13">
        <v>2</v>
      </c>
      <c r="I25" s="13">
        <v>3</v>
      </c>
      <c r="J25" s="13">
        <v>4</v>
      </c>
      <c r="K25" s="13">
        <v>5</v>
      </c>
      <c r="L25" s="13">
        <v>6</v>
      </c>
      <c r="M25" s="13">
        <v>7</v>
      </c>
      <c r="N25" s="13">
        <v>8</v>
      </c>
      <c r="O25" s="15" t="s">
        <v>15</v>
      </c>
      <c r="P25" s="13" t="s">
        <v>16</v>
      </c>
      <c r="Q25" s="13" t="s">
        <v>17</v>
      </c>
      <c r="R25" s="16" t="s">
        <v>18</v>
      </c>
      <c r="S25" s="13" t="s">
        <v>19</v>
      </c>
      <c r="T25" s="13" t="s">
        <v>20</v>
      </c>
      <c r="U25" s="17" t="s">
        <v>21</v>
      </c>
      <c r="V25" s="18" t="s">
        <v>22</v>
      </c>
    </row>
    <row r="26" spans="1:22" ht="12.75" customHeight="1">
      <c r="A26" s="9">
        <f>IF(B26&gt;0,1," ")</f>
        <v>1</v>
      </c>
      <c r="B26" s="40" t="s">
        <v>78</v>
      </c>
      <c r="C26" s="20" t="s">
        <v>43</v>
      </c>
      <c r="D26" s="21" t="s">
        <v>79</v>
      </c>
      <c r="E26" s="22" t="s">
        <v>80</v>
      </c>
      <c r="F26" s="22" t="s">
        <v>26</v>
      </c>
      <c r="G26" s="33">
        <v>24</v>
      </c>
      <c r="H26" s="25">
        <v>25</v>
      </c>
      <c r="I26" s="24">
        <v>24</v>
      </c>
      <c r="J26" s="25">
        <v>25</v>
      </c>
      <c r="K26" s="22"/>
      <c r="L26" s="22"/>
      <c r="M26" s="22"/>
      <c r="N26" s="22"/>
      <c r="O26" s="26">
        <v>98</v>
      </c>
      <c r="P26" s="27">
        <v>5</v>
      </c>
      <c r="Q26" s="27">
        <v>57</v>
      </c>
      <c r="R26" s="28">
        <f aca="true" t="shared" si="5" ref="R26:R31">SUM(P26:Q26)</f>
        <v>62</v>
      </c>
      <c r="S26" s="10">
        <v>1</v>
      </c>
      <c r="T26" s="10">
        <v>1</v>
      </c>
      <c r="U26" s="29">
        <v>24.5</v>
      </c>
      <c r="V26" s="28"/>
    </row>
    <row r="27" spans="1:22" ht="12.75" customHeight="1">
      <c r="A27" s="9">
        <f aca="true" t="shared" si="6" ref="A27:A32">IF(B27&gt;0,A26+1," ")</f>
        <v>2</v>
      </c>
      <c r="B27" s="40" t="s">
        <v>81</v>
      </c>
      <c r="C27" s="20" t="s">
        <v>82</v>
      </c>
      <c r="D27" s="21" t="s">
        <v>83</v>
      </c>
      <c r="E27" s="22" t="s">
        <v>80</v>
      </c>
      <c r="F27" s="22" t="s">
        <v>35</v>
      </c>
      <c r="G27" s="33">
        <v>23</v>
      </c>
      <c r="H27" s="24">
        <v>23</v>
      </c>
      <c r="I27" s="25">
        <v>25</v>
      </c>
      <c r="J27" s="34">
        <v>30</v>
      </c>
      <c r="K27" s="22"/>
      <c r="L27" s="22"/>
      <c r="M27" s="22"/>
      <c r="N27" s="22"/>
      <c r="O27" s="26">
        <v>101</v>
      </c>
      <c r="P27" s="27">
        <v>3</v>
      </c>
      <c r="Q27" s="27">
        <v>54</v>
      </c>
      <c r="R27" s="28">
        <f t="shared" si="5"/>
        <v>57</v>
      </c>
      <c r="S27" s="10">
        <v>7</v>
      </c>
      <c r="T27" s="10">
        <v>2</v>
      </c>
      <c r="U27" s="29">
        <v>25.25</v>
      </c>
      <c r="V27" s="28"/>
    </row>
    <row r="28" spans="1:22" ht="12.75" customHeight="1">
      <c r="A28" s="9">
        <f t="shared" si="6"/>
        <v>3</v>
      </c>
      <c r="B28" s="40" t="s">
        <v>84</v>
      </c>
      <c r="C28" s="20" t="s">
        <v>52</v>
      </c>
      <c r="D28" s="21" t="s">
        <v>85</v>
      </c>
      <c r="E28" s="22" t="s">
        <v>80</v>
      </c>
      <c r="F28" s="22" t="s">
        <v>38</v>
      </c>
      <c r="G28" s="31">
        <v>29</v>
      </c>
      <c r="H28" s="35">
        <v>27</v>
      </c>
      <c r="I28" s="34">
        <v>29</v>
      </c>
      <c r="J28" s="35">
        <v>27</v>
      </c>
      <c r="K28" s="22"/>
      <c r="L28" s="22"/>
      <c r="M28" s="22"/>
      <c r="N28" s="22"/>
      <c r="O28" s="26">
        <v>112</v>
      </c>
      <c r="P28" s="27">
        <v>1</v>
      </c>
      <c r="Q28" s="27">
        <v>43</v>
      </c>
      <c r="R28" s="28">
        <f t="shared" si="5"/>
        <v>44</v>
      </c>
      <c r="S28" s="10">
        <v>2</v>
      </c>
      <c r="T28" s="10">
        <v>2</v>
      </c>
      <c r="U28" s="29">
        <v>28</v>
      </c>
      <c r="V28" s="28"/>
    </row>
    <row r="29" spans="1:22" ht="12.75" customHeight="1">
      <c r="A29" s="9">
        <f t="shared" si="6"/>
        <v>4</v>
      </c>
      <c r="B29" s="40" t="s">
        <v>86</v>
      </c>
      <c r="C29" s="20" t="s">
        <v>24</v>
      </c>
      <c r="D29" s="21" t="s">
        <v>87</v>
      </c>
      <c r="E29" s="22" t="s">
        <v>80</v>
      </c>
      <c r="F29" s="22" t="s">
        <v>27</v>
      </c>
      <c r="G29" s="31">
        <v>32</v>
      </c>
      <c r="H29" s="35">
        <v>27</v>
      </c>
      <c r="I29" s="35">
        <v>27</v>
      </c>
      <c r="J29" s="34">
        <v>29</v>
      </c>
      <c r="K29" s="22"/>
      <c r="L29" s="22"/>
      <c r="M29" s="22"/>
      <c r="N29" s="22"/>
      <c r="O29" s="26">
        <v>115</v>
      </c>
      <c r="P29" s="27"/>
      <c r="Q29" s="27">
        <v>40</v>
      </c>
      <c r="R29" s="28">
        <f t="shared" si="5"/>
        <v>40</v>
      </c>
      <c r="S29" s="10">
        <v>5</v>
      </c>
      <c r="T29" s="10">
        <v>2</v>
      </c>
      <c r="U29" s="29">
        <v>28.75</v>
      </c>
      <c r="V29" s="28"/>
    </row>
    <row r="30" spans="1:22" ht="12.75" customHeight="1">
      <c r="A30" s="9">
        <f t="shared" si="6"/>
        <v>5</v>
      </c>
      <c r="B30" s="40" t="s">
        <v>88</v>
      </c>
      <c r="C30" s="20" t="s">
        <v>60</v>
      </c>
      <c r="D30" s="21" t="s">
        <v>89</v>
      </c>
      <c r="E30" s="22" t="s">
        <v>80</v>
      </c>
      <c r="F30" s="22" t="s">
        <v>90</v>
      </c>
      <c r="G30" s="36">
        <v>28</v>
      </c>
      <c r="H30" s="34">
        <v>32</v>
      </c>
      <c r="I30" s="34">
        <v>34</v>
      </c>
      <c r="J30" s="35">
        <v>27</v>
      </c>
      <c r="K30" s="22"/>
      <c r="L30" s="22"/>
      <c r="M30" s="22"/>
      <c r="N30" s="22"/>
      <c r="O30" s="26">
        <v>121</v>
      </c>
      <c r="P30" s="27"/>
      <c r="Q30" s="27">
        <v>34</v>
      </c>
      <c r="R30" s="28">
        <f t="shared" si="5"/>
        <v>34</v>
      </c>
      <c r="S30" s="10">
        <v>7</v>
      </c>
      <c r="T30" s="10">
        <v>4</v>
      </c>
      <c r="U30" s="29">
        <v>30.25</v>
      </c>
      <c r="V30" s="28"/>
    </row>
    <row r="31" spans="1:22" ht="12.75" customHeight="1">
      <c r="A31" s="9">
        <f t="shared" si="6"/>
        <v>6</v>
      </c>
      <c r="B31" s="40" t="s">
        <v>91</v>
      </c>
      <c r="C31" s="20" t="s">
        <v>55</v>
      </c>
      <c r="D31" s="21" t="s">
        <v>92</v>
      </c>
      <c r="E31" s="22" t="s">
        <v>80</v>
      </c>
      <c r="F31" s="22" t="s">
        <v>62</v>
      </c>
      <c r="G31" s="31">
        <v>35</v>
      </c>
      <c r="H31" s="34">
        <v>34</v>
      </c>
      <c r="I31" s="34">
        <v>33</v>
      </c>
      <c r="J31" s="34">
        <v>31</v>
      </c>
      <c r="K31" s="22"/>
      <c r="L31" s="22"/>
      <c r="M31" s="22"/>
      <c r="N31" s="22"/>
      <c r="O31" s="26">
        <v>133</v>
      </c>
      <c r="P31" s="27"/>
      <c r="Q31" s="27">
        <v>22</v>
      </c>
      <c r="R31" s="28">
        <f t="shared" si="5"/>
        <v>22</v>
      </c>
      <c r="S31" s="10">
        <v>4</v>
      </c>
      <c r="T31" s="10">
        <v>1</v>
      </c>
      <c r="U31" s="29">
        <v>33.25</v>
      </c>
      <c r="V31" s="28"/>
    </row>
    <row r="32" spans="1:22" ht="12.75" customHeight="1">
      <c r="A32" s="9" t="str">
        <f t="shared" si="6"/>
        <v> </v>
      </c>
      <c r="B32" s="41"/>
      <c r="C32" s="41"/>
      <c r="D32" s="42"/>
      <c r="E32" s="43"/>
      <c r="F32" s="43"/>
      <c r="G32" s="44"/>
      <c r="H32" s="43"/>
      <c r="I32" s="43"/>
      <c r="J32" s="43"/>
      <c r="K32" s="43"/>
      <c r="L32" s="43"/>
      <c r="M32" s="43"/>
      <c r="N32" s="43"/>
      <c r="O32" s="45"/>
      <c r="P32" s="27"/>
      <c r="Q32" s="43"/>
      <c r="R32" s="28"/>
      <c r="S32" s="10"/>
      <c r="T32" s="10"/>
      <c r="U32" s="29"/>
      <c r="V32" s="28"/>
    </row>
    <row r="33" spans="2:22" ht="12.75" customHeight="1">
      <c r="B33" s="7" t="s">
        <v>93</v>
      </c>
      <c r="O33" s="5"/>
      <c r="P33" s="9"/>
      <c r="Q33" s="10"/>
      <c r="R33" s="11"/>
      <c r="S33" s="9"/>
      <c r="T33" s="9"/>
      <c r="V33" s="26"/>
    </row>
    <row r="34" spans="1:22" ht="12.75" customHeight="1">
      <c r="A34" s="13" t="s">
        <v>9</v>
      </c>
      <c r="B34" s="13" t="s">
        <v>10</v>
      </c>
      <c r="C34" s="13" t="s">
        <v>11</v>
      </c>
      <c r="D34" s="13" t="s">
        <v>12</v>
      </c>
      <c r="E34" s="13" t="s">
        <v>13</v>
      </c>
      <c r="F34" s="13" t="s">
        <v>14</v>
      </c>
      <c r="G34" s="14">
        <v>1</v>
      </c>
      <c r="H34" s="13">
        <v>2</v>
      </c>
      <c r="I34" s="13">
        <v>3</v>
      </c>
      <c r="J34" s="13">
        <v>4</v>
      </c>
      <c r="K34" s="13">
        <v>5</v>
      </c>
      <c r="L34" s="13">
        <v>6</v>
      </c>
      <c r="M34" s="13">
        <v>7</v>
      </c>
      <c r="N34" s="13">
        <v>8</v>
      </c>
      <c r="O34" s="15" t="s">
        <v>15</v>
      </c>
      <c r="P34" s="13" t="s">
        <v>16</v>
      </c>
      <c r="Q34" s="13" t="s">
        <v>17</v>
      </c>
      <c r="R34" s="16" t="s">
        <v>18</v>
      </c>
      <c r="S34" s="13" t="s">
        <v>19</v>
      </c>
      <c r="T34" s="13" t="s">
        <v>20</v>
      </c>
      <c r="U34" s="17" t="s">
        <v>21</v>
      </c>
      <c r="V34" s="18" t="s">
        <v>22</v>
      </c>
    </row>
    <row r="35" spans="1:22" ht="12.75" customHeight="1">
      <c r="A35" s="9">
        <f>IF(B35&gt;0,1," ")</f>
        <v>1</v>
      </c>
      <c r="B35" s="46" t="s">
        <v>94</v>
      </c>
      <c r="C35" s="20" t="s">
        <v>52</v>
      </c>
      <c r="D35" s="21" t="s">
        <v>95</v>
      </c>
      <c r="E35" s="22" t="s">
        <v>15</v>
      </c>
      <c r="F35" s="22" t="s">
        <v>26</v>
      </c>
      <c r="G35" s="23">
        <v>26</v>
      </c>
      <c r="H35" s="35">
        <v>27</v>
      </c>
      <c r="I35" s="24">
        <v>20</v>
      </c>
      <c r="J35" s="24">
        <v>20</v>
      </c>
      <c r="K35" s="22"/>
      <c r="L35" s="22"/>
      <c r="M35" s="22"/>
      <c r="N35" s="22"/>
      <c r="O35" s="26">
        <v>93</v>
      </c>
      <c r="P35" s="27">
        <v>5</v>
      </c>
      <c r="Q35" s="27">
        <v>62</v>
      </c>
      <c r="R35" s="28">
        <f>SUM(P35:Q35)</f>
        <v>67</v>
      </c>
      <c r="S35" s="10">
        <v>7</v>
      </c>
      <c r="T35" s="10">
        <v>6</v>
      </c>
      <c r="U35" s="29">
        <v>23.25</v>
      </c>
      <c r="V35" s="28"/>
    </row>
    <row r="36" spans="1:22" ht="12.75" customHeight="1">
      <c r="A36" s="9">
        <f>IF(B36&gt;0,A35+1," ")</f>
        <v>2</v>
      </c>
      <c r="B36" s="46" t="s">
        <v>96</v>
      </c>
      <c r="C36" s="20" t="s">
        <v>40</v>
      </c>
      <c r="D36" s="21" t="s">
        <v>97</v>
      </c>
      <c r="E36" s="22" t="s">
        <v>15</v>
      </c>
      <c r="F36" s="22" t="s">
        <v>38</v>
      </c>
      <c r="G36" s="23">
        <v>26</v>
      </c>
      <c r="H36" s="35">
        <v>28</v>
      </c>
      <c r="I36" s="24">
        <v>24</v>
      </c>
      <c r="J36" s="25">
        <v>26</v>
      </c>
      <c r="K36" s="22"/>
      <c r="L36" s="22"/>
      <c r="M36" s="22"/>
      <c r="N36" s="22"/>
      <c r="O36" s="26">
        <v>104</v>
      </c>
      <c r="P36" s="27">
        <v>3</v>
      </c>
      <c r="Q36" s="27">
        <v>51</v>
      </c>
      <c r="R36" s="28">
        <f aca="true" t="shared" si="7" ref="R36:R45">SUM(P36:Q36)</f>
        <v>54</v>
      </c>
      <c r="S36" s="10">
        <v>4</v>
      </c>
      <c r="T36" s="10">
        <v>0</v>
      </c>
      <c r="U36" s="29">
        <v>26</v>
      </c>
      <c r="V36" s="28"/>
    </row>
    <row r="37" spans="1:22" ht="12.75" customHeight="1">
      <c r="A37" s="9">
        <f aca="true" t="shared" si="8" ref="A37:A45">IF(B37&gt;0,A36+1," ")</f>
        <v>3</v>
      </c>
      <c r="B37" s="46" t="s">
        <v>98</v>
      </c>
      <c r="C37" s="20" t="s">
        <v>40</v>
      </c>
      <c r="D37" s="21" t="s">
        <v>99</v>
      </c>
      <c r="E37" s="22" t="s">
        <v>15</v>
      </c>
      <c r="F37" s="22" t="s">
        <v>62</v>
      </c>
      <c r="G37" s="36">
        <v>28</v>
      </c>
      <c r="H37" s="25">
        <v>25</v>
      </c>
      <c r="I37" s="35">
        <v>27</v>
      </c>
      <c r="J37" s="34">
        <v>33</v>
      </c>
      <c r="K37" s="22"/>
      <c r="L37" s="22"/>
      <c r="M37" s="22"/>
      <c r="N37" s="22"/>
      <c r="O37" s="26">
        <v>113</v>
      </c>
      <c r="P37" s="27">
        <v>1</v>
      </c>
      <c r="Q37" s="27">
        <v>42</v>
      </c>
      <c r="R37" s="28">
        <f t="shared" si="7"/>
        <v>43</v>
      </c>
      <c r="S37" s="10">
        <v>8</v>
      </c>
      <c r="T37" s="10">
        <v>1</v>
      </c>
      <c r="U37" s="29">
        <v>28.25</v>
      </c>
      <c r="V37" s="28"/>
    </row>
    <row r="38" spans="1:22" ht="12.75" customHeight="1">
      <c r="A38" s="9">
        <f t="shared" si="8"/>
        <v>4</v>
      </c>
      <c r="B38" s="46" t="s">
        <v>100</v>
      </c>
      <c r="C38" s="20" t="s">
        <v>101</v>
      </c>
      <c r="D38" s="21" t="s">
        <v>102</v>
      </c>
      <c r="E38" s="22" t="s">
        <v>15</v>
      </c>
      <c r="F38" s="22" t="s">
        <v>38</v>
      </c>
      <c r="G38" s="36">
        <v>27</v>
      </c>
      <c r="H38" s="34">
        <v>29</v>
      </c>
      <c r="I38" s="35">
        <v>28</v>
      </c>
      <c r="J38" s="34">
        <v>33</v>
      </c>
      <c r="K38" s="22"/>
      <c r="L38" s="22"/>
      <c r="M38" s="22"/>
      <c r="N38" s="22"/>
      <c r="O38" s="26">
        <v>117</v>
      </c>
      <c r="P38" s="27"/>
      <c r="Q38" s="27">
        <v>38</v>
      </c>
      <c r="R38" s="28">
        <f t="shared" si="7"/>
        <v>38</v>
      </c>
      <c r="S38" s="10">
        <v>6</v>
      </c>
      <c r="T38" s="10">
        <v>1</v>
      </c>
      <c r="U38" s="29">
        <v>29.25</v>
      </c>
      <c r="V38" s="28"/>
    </row>
    <row r="39" spans="1:22" ht="12.75" customHeight="1">
      <c r="A39" s="9">
        <f t="shared" si="8"/>
        <v>5</v>
      </c>
      <c r="B39" s="47" t="s">
        <v>103</v>
      </c>
      <c r="C39" s="20" t="s">
        <v>52</v>
      </c>
      <c r="D39" s="21" t="s">
        <v>104</v>
      </c>
      <c r="E39" s="22" t="s">
        <v>15</v>
      </c>
      <c r="F39" s="22" t="s">
        <v>62</v>
      </c>
      <c r="G39" s="31">
        <v>29</v>
      </c>
      <c r="H39" s="35">
        <v>28</v>
      </c>
      <c r="I39" s="34">
        <v>31</v>
      </c>
      <c r="J39" s="34">
        <v>30</v>
      </c>
      <c r="K39" s="24"/>
      <c r="L39" s="34"/>
      <c r="M39" s="25"/>
      <c r="N39" s="22"/>
      <c r="O39" s="26">
        <v>118</v>
      </c>
      <c r="P39" s="27"/>
      <c r="Q39" s="27">
        <v>37</v>
      </c>
      <c r="R39" s="28">
        <f t="shared" si="7"/>
        <v>37</v>
      </c>
      <c r="S39" s="10">
        <v>3</v>
      </c>
      <c r="T39" s="10">
        <v>1</v>
      </c>
      <c r="U39" s="29">
        <v>29.5</v>
      </c>
      <c r="V39" s="28"/>
    </row>
    <row r="40" spans="1:22" ht="12.75" customHeight="1">
      <c r="A40" s="9">
        <f t="shared" si="8"/>
        <v>6</v>
      </c>
      <c r="B40" s="46" t="s">
        <v>105</v>
      </c>
      <c r="C40" s="20" t="s">
        <v>43</v>
      </c>
      <c r="D40" s="21" t="s">
        <v>106</v>
      </c>
      <c r="E40" s="22" t="s">
        <v>15</v>
      </c>
      <c r="F40" s="22" t="s">
        <v>38</v>
      </c>
      <c r="G40" s="36">
        <v>28</v>
      </c>
      <c r="H40" s="34">
        <v>39</v>
      </c>
      <c r="I40" s="25">
        <v>26</v>
      </c>
      <c r="J40" s="34">
        <v>29</v>
      </c>
      <c r="K40" s="24"/>
      <c r="L40" s="35"/>
      <c r="M40" s="24"/>
      <c r="N40" s="22"/>
      <c r="O40" s="26">
        <v>122</v>
      </c>
      <c r="P40" s="27"/>
      <c r="Q40" s="27">
        <v>33</v>
      </c>
      <c r="R40" s="28">
        <f t="shared" si="7"/>
        <v>33</v>
      </c>
      <c r="S40" s="10">
        <v>13</v>
      </c>
      <c r="T40" s="10">
        <v>1</v>
      </c>
      <c r="U40" s="29">
        <v>30.5</v>
      </c>
      <c r="V40" s="28"/>
    </row>
    <row r="41" spans="1:22" ht="11.25">
      <c r="A41" s="9">
        <f t="shared" si="8"/>
        <v>7</v>
      </c>
      <c r="B41" s="46" t="s">
        <v>107</v>
      </c>
      <c r="C41" s="20" t="s">
        <v>40</v>
      </c>
      <c r="D41" s="21" t="s">
        <v>108</v>
      </c>
      <c r="E41" s="22" t="s">
        <v>15</v>
      </c>
      <c r="F41" s="22" t="s">
        <v>38</v>
      </c>
      <c r="G41" s="36">
        <v>27</v>
      </c>
      <c r="H41" s="34">
        <v>34</v>
      </c>
      <c r="I41" s="35">
        <v>28</v>
      </c>
      <c r="J41" s="34">
        <v>36</v>
      </c>
      <c r="K41" s="22"/>
      <c r="L41" s="22"/>
      <c r="M41" s="22"/>
      <c r="N41" s="22"/>
      <c r="O41" s="26">
        <v>125</v>
      </c>
      <c r="P41" s="27"/>
      <c r="Q41" s="27">
        <v>30</v>
      </c>
      <c r="R41" s="28">
        <f t="shared" si="7"/>
        <v>30</v>
      </c>
      <c r="S41" s="10">
        <v>9</v>
      </c>
      <c r="T41" s="10">
        <v>6</v>
      </c>
      <c r="U41" s="29">
        <v>31.25</v>
      </c>
      <c r="V41" s="28"/>
    </row>
    <row r="42" spans="1:22" ht="12.75" customHeight="1">
      <c r="A42" s="9">
        <f t="shared" si="8"/>
        <v>8</v>
      </c>
      <c r="B42" s="46" t="s">
        <v>109</v>
      </c>
      <c r="C42" s="20" t="s">
        <v>52</v>
      </c>
      <c r="D42" s="21" t="s">
        <v>110</v>
      </c>
      <c r="E42" s="22" t="s">
        <v>15</v>
      </c>
      <c r="F42" s="22" t="s">
        <v>90</v>
      </c>
      <c r="G42" s="31">
        <v>37</v>
      </c>
      <c r="H42" s="34">
        <v>34</v>
      </c>
      <c r="I42" s="34">
        <v>30</v>
      </c>
      <c r="J42" s="25">
        <v>26</v>
      </c>
      <c r="K42" s="22"/>
      <c r="L42" s="22"/>
      <c r="M42" s="22"/>
      <c r="N42" s="22"/>
      <c r="O42" s="26">
        <v>127</v>
      </c>
      <c r="P42" s="27"/>
      <c r="Q42" s="27">
        <v>28</v>
      </c>
      <c r="R42" s="28">
        <f t="shared" si="7"/>
        <v>28</v>
      </c>
      <c r="S42" s="10">
        <v>11</v>
      </c>
      <c r="T42" s="10">
        <v>4</v>
      </c>
      <c r="U42" s="29">
        <v>31.75</v>
      </c>
      <c r="V42" s="28"/>
    </row>
    <row r="43" spans="1:22" ht="12.75" customHeight="1">
      <c r="A43" s="9">
        <f t="shared" si="8"/>
        <v>9</v>
      </c>
      <c r="B43" s="46" t="s">
        <v>111</v>
      </c>
      <c r="C43" s="20" t="s">
        <v>33</v>
      </c>
      <c r="D43" s="21" t="s">
        <v>112</v>
      </c>
      <c r="E43" s="22" t="s">
        <v>15</v>
      </c>
      <c r="F43" s="22" t="s">
        <v>62</v>
      </c>
      <c r="G43" s="36">
        <v>27</v>
      </c>
      <c r="H43" s="34">
        <v>32</v>
      </c>
      <c r="I43" s="34">
        <v>42</v>
      </c>
      <c r="J43" s="34">
        <v>38</v>
      </c>
      <c r="K43" s="22"/>
      <c r="L43" s="22"/>
      <c r="M43" s="22"/>
      <c r="N43" s="22"/>
      <c r="O43" s="26">
        <v>139</v>
      </c>
      <c r="P43" s="27"/>
      <c r="Q43" s="27">
        <v>16</v>
      </c>
      <c r="R43" s="28">
        <f t="shared" si="7"/>
        <v>16</v>
      </c>
      <c r="S43" s="10">
        <v>15</v>
      </c>
      <c r="T43" s="10">
        <v>6</v>
      </c>
      <c r="U43" s="29">
        <v>34.75</v>
      </c>
      <c r="V43" s="28"/>
    </row>
    <row r="44" spans="1:22" ht="12.75" customHeight="1">
      <c r="A44" s="9">
        <f t="shared" si="8"/>
        <v>10</v>
      </c>
      <c r="B44" s="46" t="s">
        <v>113</v>
      </c>
      <c r="C44" s="20" t="s">
        <v>49</v>
      </c>
      <c r="D44" s="21" t="s">
        <v>114</v>
      </c>
      <c r="E44" s="22" t="s">
        <v>15</v>
      </c>
      <c r="F44" s="22" t="s">
        <v>90</v>
      </c>
      <c r="G44" s="31">
        <v>43</v>
      </c>
      <c r="H44" s="34">
        <v>33</v>
      </c>
      <c r="I44" s="34">
        <v>34</v>
      </c>
      <c r="J44" s="34">
        <v>39</v>
      </c>
      <c r="K44" s="22"/>
      <c r="L44" s="22"/>
      <c r="M44" s="22"/>
      <c r="N44" s="22"/>
      <c r="O44" s="26">
        <v>149</v>
      </c>
      <c r="P44" s="27"/>
      <c r="Q44" s="27">
        <v>6</v>
      </c>
      <c r="R44" s="28">
        <f t="shared" si="7"/>
        <v>6</v>
      </c>
      <c r="S44" s="10">
        <v>10</v>
      </c>
      <c r="T44" s="10">
        <v>5</v>
      </c>
      <c r="U44" s="29">
        <v>37.25</v>
      </c>
      <c r="V44" s="28"/>
    </row>
    <row r="45" spans="1:22" ht="12.75" customHeight="1">
      <c r="A45" s="9" t="str">
        <f t="shared" si="8"/>
        <v> </v>
      </c>
      <c r="B45" s="46"/>
      <c r="C45" s="20"/>
      <c r="D45" s="21"/>
      <c r="E45" s="22"/>
      <c r="F45" s="22"/>
      <c r="G45" s="31"/>
      <c r="H45" s="34"/>
      <c r="I45" s="34"/>
      <c r="J45" s="34"/>
      <c r="K45" s="22"/>
      <c r="L45" s="22"/>
      <c r="M45" s="22"/>
      <c r="N45" s="22"/>
      <c r="P45" s="27"/>
      <c r="Q45" s="27"/>
      <c r="R45" s="28">
        <f t="shared" si="7"/>
        <v>0</v>
      </c>
      <c r="S45" s="10"/>
      <c r="T45" s="10"/>
      <c r="U45" s="29"/>
      <c r="V45" s="28"/>
    </row>
    <row r="46" spans="2:22" ht="12.75" customHeight="1">
      <c r="B46" s="7" t="s">
        <v>115</v>
      </c>
      <c r="D46" s="8"/>
      <c r="O46" s="5"/>
      <c r="P46" s="9"/>
      <c r="Q46" s="10"/>
      <c r="R46" s="11"/>
      <c r="S46" s="9"/>
      <c r="T46" s="9"/>
      <c r="V46" s="26"/>
    </row>
    <row r="47" spans="1:22" ht="12.75" customHeight="1">
      <c r="A47" s="13" t="s">
        <v>9</v>
      </c>
      <c r="B47" s="13" t="s">
        <v>10</v>
      </c>
      <c r="C47" s="13" t="s">
        <v>11</v>
      </c>
      <c r="D47" s="13" t="s">
        <v>12</v>
      </c>
      <c r="E47" s="13" t="s">
        <v>13</v>
      </c>
      <c r="F47" s="13" t="s">
        <v>14</v>
      </c>
      <c r="G47" s="14">
        <v>1</v>
      </c>
      <c r="H47" s="13">
        <v>2</v>
      </c>
      <c r="I47" s="13">
        <v>3</v>
      </c>
      <c r="J47" s="13">
        <v>4</v>
      </c>
      <c r="K47" s="13">
        <v>5</v>
      </c>
      <c r="L47" s="13">
        <v>6</v>
      </c>
      <c r="M47" s="13">
        <v>7</v>
      </c>
      <c r="N47" s="13">
        <v>8</v>
      </c>
      <c r="O47" s="15" t="s">
        <v>15</v>
      </c>
      <c r="P47" s="13" t="s">
        <v>16</v>
      </c>
      <c r="Q47" s="13" t="s">
        <v>17</v>
      </c>
      <c r="R47" s="16" t="s">
        <v>18</v>
      </c>
      <c r="S47" s="13" t="s">
        <v>19</v>
      </c>
      <c r="T47" s="13" t="s">
        <v>20</v>
      </c>
      <c r="U47" s="17" t="s">
        <v>21</v>
      </c>
      <c r="V47" s="18" t="s">
        <v>22</v>
      </c>
    </row>
    <row r="48" spans="1:22" ht="12.75" customHeight="1">
      <c r="A48" s="9">
        <f>IF(B48&gt;0,1," ")</f>
        <v>1</v>
      </c>
      <c r="B48" s="48" t="s">
        <v>116</v>
      </c>
      <c r="C48" s="20" t="s">
        <v>24</v>
      </c>
      <c r="D48" s="21" t="s">
        <v>117</v>
      </c>
      <c r="E48" s="22" t="s">
        <v>118</v>
      </c>
      <c r="F48" s="22" t="s">
        <v>26</v>
      </c>
      <c r="G48" s="33">
        <v>20</v>
      </c>
      <c r="H48" s="24">
        <v>21</v>
      </c>
      <c r="I48" s="25">
        <v>26</v>
      </c>
      <c r="J48" s="24">
        <v>21</v>
      </c>
      <c r="K48" s="22"/>
      <c r="L48" s="22"/>
      <c r="M48" s="22"/>
      <c r="N48" s="22"/>
      <c r="O48" s="26">
        <v>88</v>
      </c>
      <c r="P48" s="27">
        <v>5</v>
      </c>
      <c r="Q48" s="27">
        <v>67</v>
      </c>
      <c r="R48" s="28">
        <f>SUM(P48:Q48)</f>
        <v>72</v>
      </c>
      <c r="S48" s="10">
        <v>6</v>
      </c>
      <c r="T48" s="10">
        <v>0</v>
      </c>
      <c r="U48" s="29">
        <v>22</v>
      </c>
      <c r="V48" s="28"/>
    </row>
    <row r="49" spans="1:22" ht="12.75" customHeight="1">
      <c r="A49" s="9">
        <f aca="true" t="shared" si="9" ref="A49:A57">IF(B49&gt;0,A48+1," ")</f>
        <v>2</v>
      </c>
      <c r="B49" s="48" t="s">
        <v>119</v>
      </c>
      <c r="C49" s="20" t="s">
        <v>24</v>
      </c>
      <c r="D49" s="21" t="s">
        <v>120</v>
      </c>
      <c r="E49" s="22" t="s">
        <v>118</v>
      </c>
      <c r="F49" s="22" t="s">
        <v>26</v>
      </c>
      <c r="G49" s="33">
        <v>22</v>
      </c>
      <c r="H49" s="35">
        <v>27</v>
      </c>
      <c r="I49" s="24">
        <v>21</v>
      </c>
      <c r="J49" s="24">
        <v>23</v>
      </c>
      <c r="K49" s="22"/>
      <c r="L49" s="22"/>
      <c r="M49" s="22"/>
      <c r="N49" s="22"/>
      <c r="O49" s="26">
        <v>93</v>
      </c>
      <c r="P49" s="27">
        <v>3</v>
      </c>
      <c r="Q49" s="27">
        <v>62</v>
      </c>
      <c r="R49" s="28">
        <f aca="true" t="shared" si="10" ref="R49:R60">SUM(P49:Q49)</f>
        <v>65</v>
      </c>
      <c r="S49" s="10">
        <v>6</v>
      </c>
      <c r="T49" s="10">
        <v>1</v>
      </c>
      <c r="U49" s="29">
        <v>23.25</v>
      </c>
      <c r="V49" s="28"/>
    </row>
    <row r="50" spans="1:22" ht="12.75" customHeight="1">
      <c r="A50" s="9">
        <f t="shared" si="9"/>
        <v>3</v>
      </c>
      <c r="B50" s="48" t="s">
        <v>121</v>
      </c>
      <c r="C50" s="20" t="s">
        <v>49</v>
      </c>
      <c r="D50" s="21" t="s">
        <v>122</v>
      </c>
      <c r="E50" s="22" t="s">
        <v>118</v>
      </c>
      <c r="F50" s="22" t="s">
        <v>27</v>
      </c>
      <c r="G50" s="33">
        <v>24</v>
      </c>
      <c r="H50" s="24">
        <v>21</v>
      </c>
      <c r="I50" s="24">
        <v>24</v>
      </c>
      <c r="J50" s="35">
        <v>28</v>
      </c>
      <c r="K50" s="34"/>
      <c r="L50" s="34"/>
      <c r="M50" s="24"/>
      <c r="N50" s="22"/>
      <c r="O50" s="26">
        <v>97</v>
      </c>
      <c r="P50" s="27">
        <v>1</v>
      </c>
      <c r="Q50" s="27">
        <v>58</v>
      </c>
      <c r="R50" s="28">
        <f t="shared" si="10"/>
        <v>59</v>
      </c>
      <c r="S50" s="10">
        <v>7</v>
      </c>
      <c r="T50" s="10">
        <v>0</v>
      </c>
      <c r="U50" s="29">
        <v>24.25</v>
      </c>
      <c r="V50" s="28"/>
    </row>
    <row r="51" spans="1:22" ht="12.75" customHeight="1">
      <c r="A51" s="9">
        <f t="shared" si="9"/>
        <v>4</v>
      </c>
      <c r="B51" s="48" t="s">
        <v>123</v>
      </c>
      <c r="C51" s="20" t="s">
        <v>24</v>
      </c>
      <c r="D51" s="21" t="s">
        <v>124</v>
      </c>
      <c r="E51" s="22" t="s">
        <v>118</v>
      </c>
      <c r="F51" s="22" t="s">
        <v>35</v>
      </c>
      <c r="G51" s="33">
        <v>20</v>
      </c>
      <c r="H51" s="25">
        <v>26</v>
      </c>
      <c r="I51" s="24">
        <v>24</v>
      </c>
      <c r="J51" s="34">
        <v>29</v>
      </c>
      <c r="K51" s="22"/>
      <c r="L51" s="22"/>
      <c r="M51" s="22"/>
      <c r="N51" s="22"/>
      <c r="O51" s="26">
        <v>99</v>
      </c>
      <c r="P51" s="27"/>
      <c r="Q51" s="27">
        <v>56</v>
      </c>
      <c r="R51" s="28">
        <f t="shared" si="10"/>
        <v>56</v>
      </c>
      <c r="S51" s="10">
        <v>9</v>
      </c>
      <c r="T51" s="10">
        <v>2</v>
      </c>
      <c r="U51" s="29">
        <v>24.75</v>
      </c>
      <c r="V51" s="28"/>
    </row>
    <row r="52" spans="1:22" ht="12.75" customHeight="1">
      <c r="A52" s="9">
        <f t="shared" si="9"/>
        <v>5</v>
      </c>
      <c r="B52" s="48" t="s">
        <v>125</v>
      </c>
      <c r="C52" s="20" t="s">
        <v>43</v>
      </c>
      <c r="D52" s="21" t="s">
        <v>126</v>
      </c>
      <c r="E52" s="22" t="s">
        <v>118</v>
      </c>
      <c r="F52" s="22" t="s">
        <v>35</v>
      </c>
      <c r="G52" s="36">
        <v>28</v>
      </c>
      <c r="H52" s="25">
        <v>25</v>
      </c>
      <c r="I52" s="25">
        <v>26</v>
      </c>
      <c r="J52" s="24">
        <v>22</v>
      </c>
      <c r="K52" s="22"/>
      <c r="L52" s="22"/>
      <c r="M52" s="22"/>
      <c r="N52" s="22"/>
      <c r="O52" s="26">
        <v>101</v>
      </c>
      <c r="P52" s="27"/>
      <c r="Q52" s="27">
        <v>54</v>
      </c>
      <c r="R52" s="28">
        <f t="shared" si="10"/>
        <v>54</v>
      </c>
      <c r="S52" s="10">
        <v>6</v>
      </c>
      <c r="T52" s="10">
        <v>1</v>
      </c>
      <c r="U52" s="29">
        <v>25.25</v>
      </c>
      <c r="V52" s="28"/>
    </row>
    <row r="53" spans="1:22" ht="12.75" customHeight="1">
      <c r="A53" s="9">
        <f t="shared" si="9"/>
        <v>6</v>
      </c>
      <c r="B53" s="48" t="s">
        <v>127</v>
      </c>
      <c r="C53" s="20" t="s">
        <v>49</v>
      </c>
      <c r="D53" s="21" t="s">
        <v>128</v>
      </c>
      <c r="E53" s="22" t="s">
        <v>118</v>
      </c>
      <c r="F53" s="22" t="s">
        <v>38</v>
      </c>
      <c r="G53" s="23">
        <v>26</v>
      </c>
      <c r="H53" s="25">
        <v>26</v>
      </c>
      <c r="I53" s="25">
        <v>25</v>
      </c>
      <c r="J53" s="25">
        <v>25</v>
      </c>
      <c r="K53" s="24"/>
      <c r="L53" s="34"/>
      <c r="M53" s="34"/>
      <c r="N53" s="22"/>
      <c r="O53" s="26">
        <v>102</v>
      </c>
      <c r="P53" s="27"/>
      <c r="Q53" s="27">
        <v>53</v>
      </c>
      <c r="R53" s="28">
        <f t="shared" si="10"/>
        <v>53</v>
      </c>
      <c r="S53" s="10">
        <v>1</v>
      </c>
      <c r="T53" s="10">
        <v>1</v>
      </c>
      <c r="U53" s="29">
        <v>25.5</v>
      </c>
      <c r="V53" s="28"/>
    </row>
    <row r="54" spans="1:22" ht="12.75" customHeight="1">
      <c r="A54" s="9">
        <f t="shared" si="9"/>
        <v>7</v>
      </c>
      <c r="B54" s="48" t="s">
        <v>129</v>
      </c>
      <c r="C54" s="20" t="s">
        <v>33</v>
      </c>
      <c r="D54" s="21" t="s">
        <v>130</v>
      </c>
      <c r="E54" s="22" t="s">
        <v>118</v>
      </c>
      <c r="F54" s="22" t="s">
        <v>35</v>
      </c>
      <c r="G54" s="36">
        <v>27</v>
      </c>
      <c r="H54" s="34">
        <v>31</v>
      </c>
      <c r="I54" s="24">
        <v>23</v>
      </c>
      <c r="J54" s="25">
        <v>26</v>
      </c>
      <c r="K54" s="34"/>
      <c r="L54" s="24"/>
      <c r="M54" s="24"/>
      <c r="N54" s="22"/>
      <c r="O54" s="26">
        <v>107</v>
      </c>
      <c r="P54" s="27"/>
      <c r="Q54" s="27">
        <v>48</v>
      </c>
      <c r="R54" s="28">
        <f t="shared" si="10"/>
        <v>48</v>
      </c>
      <c r="S54" s="10">
        <v>8</v>
      </c>
      <c r="T54" s="10">
        <v>1</v>
      </c>
      <c r="U54" s="29">
        <v>26.75</v>
      </c>
      <c r="V54" s="28"/>
    </row>
    <row r="55" spans="1:22" ht="12.75" customHeight="1">
      <c r="A55" s="9">
        <f t="shared" si="9"/>
        <v>8</v>
      </c>
      <c r="B55" s="48" t="s">
        <v>131</v>
      </c>
      <c r="C55" s="20" t="s">
        <v>55</v>
      </c>
      <c r="D55" s="21" t="s">
        <v>132</v>
      </c>
      <c r="E55" s="22" t="s">
        <v>118</v>
      </c>
      <c r="F55" s="22" t="s">
        <v>35</v>
      </c>
      <c r="G55" s="23">
        <v>26</v>
      </c>
      <c r="H55" s="25">
        <v>25</v>
      </c>
      <c r="I55" s="34">
        <v>29</v>
      </c>
      <c r="J55" s="34">
        <v>32</v>
      </c>
      <c r="K55" s="22"/>
      <c r="L55" s="22"/>
      <c r="M55" s="22"/>
      <c r="N55" s="22"/>
      <c r="O55" s="26">
        <v>112</v>
      </c>
      <c r="P55" s="27"/>
      <c r="Q55" s="27">
        <v>43</v>
      </c>
      <c r="R55" s="28">
        <f t="shared" si="10"/>
        <v>43</v>
      </c>
      <c r="S55" s="10">
        <v>7</v>
      </c>
      <c r="T55" s="10">
        <v>3</v>
      </c>
      <c r="U55" s="29">
        <v>28</v>
      </c>
      <c r="V55" s="28"/>
    </row>
    <row r="56" spans="1:22" ht="12.75" customHeight="1">
      <c r="A56" s="9">
        <f t="shared" si="9"/>
        <v>9</v>
      </c>
      <c r="B56" s="48" t="s">
        <v>133</v>
      </c>
      <c r="C56" s="20" t="s">
        <v>134</v>
      </c>
      <c r="D56" s="21" t="s">
        <v>135</v>
      </c>
      <c r="E56" s="22" t="s">
        <v>118</v>
      </c>
      <c r="F56" s="22" t="s">
        <v>35</v>
      </c>
      <c r="G56" s="31">
        <v>32</v>
      </c>
      <c r="H56" s="34">
        <v>29</v>
      </c>
      <c r="I56" s="34">
        <v>29</v>
      </c>
      <c r="J56" s="25">
        <v>26</v>
      </c>
      <c r="K56" s="25"/>
      <c r="L56" s="34"/>
      <c r="M56" s="24"/>
      <c r="N56" s="22"/>
      <c r="O56" s="26">
        <v>116</v>
      </c>
      <c r="P56" s="27"/>
      <c r="Q56" s="27">
        <v>39</v>
      </c>
      <c r="R56" s="28">
        <f t="shared" si="10"/>
        <v>39</v>
      </c>
      <c r="S56" s="10">
        <v>6</v>
      </c>
      <c r="T56" s="10">
        <v>0</v>
      </c>
      <c r="U56" s="29">
        <v>29</v>
      </c>
      <c r="V56" s="28"/>
    </row>
    <row r="57" spans="1:22" ht="12.75" customHeight="1">
      <c r="A57" s="9">
        <f t="shared" si="9"/>
        <v>10</v>
      </c>
      <c r="B57" s="48" t="s">
        <v>136</v>
      </c>
      <c r="C57" s="20" t="s">
        <v>134</v>
      </c>
      <c r="D57" s="21" t="s">
        <v>137</v>
      </c>
      <c r="E57" s="22" t="s">
        <v>118</v>
      </c>
      <c r="F57" s="22" t="s">
        <v>38</v>
      </c>
      <c r="G57" s="23">
        <v>26</v>
      </c>
      <c r="H57" s="35">
        <v>27</v>
      </c>
      <c r="I57" s="34">
        <v>32</v>
      </c>
      <c r="J57" s="34">
        <v>31</v>
      </c>
      <c r="K57" s="24"/>
      <c r="L57" s="24"/>
      <c r="M57" s="25"/>
      <c r="N57" s="22"/>
      <c r="O57" s="26">
        <v>116</v>
      </c>
      <c r="P57" s="27"/>
      <c r="Q57" s="27">
        <v>39</v>
      </c>
      <c r="R57" s="28">
        <f t="shared" si="10"/>
        <v>39</v>
      </c>
      <c r="S57" s="10">
        <v>6</v>
      </c>
      <c r="T57" s="10">
        <v>4</v>
      </c>
      <c r="U57" s="29">
        <v>29</v>
      </c>
      <c r="V57" s="28"/>
    </row>
    <row r="58" spans="1:22" ht="12.75" customHeight="1">
      <c r="A58" s="9">
        <f>IF(B58&gt;0,A57+1," ")</f>
        <v>11</v>
      </c>
      <c r="B58" s="48" t="s">
        <v>138</v>
      </c>
      <c r="C58" s="20" t="s">
        <v>49</v>
      </c>
      <c r="D58" s="21" t="s">
        <v>139</v>
      </c>
      <c r="E58" s="22" t="s">
        <v>118</v>
      </c>
      <c r="F58" s="22" t="s">
        <v>62</v>
      </c>
      <c r="G58" s="36">
        <v>28</v>
      </c>
      <c r="H58" s="34">
        <v>29</v>
      </c>
      <c r="I58" s="34">
        <v>31</v>
      </c>
      <c r="J58" s="34">
        <v>36</v>
      </c>
      <c r="K58" s="22"/>
      <c r="L58" s="22"/>
      <c r="M58" s="22"/>
      <c r="N58" s="22"/>
      <c r="O58" s="26">
        <v>124</v>
      </c>
      <c r="P58" s="27"/>
      <c r="Q58" s="27">
        <v>31</v>
      </c>
      <c r="R58" s="28">
        <f t="shared" si="10"/>
        <v>31</v>
      </c>
      <c r="S58" s="10">
        <v>8</v>
      </c>
      <c r="T58" s="10">
        <v>2</v>
      </c>
      <c r="U58" s="29">
        <v>31</v>
      </c>
      <c r="V58" s="28"/>
    </row>
    <row r="59" spans="1:22" ht="12.75" customHeight="1">
      <c r="A59" s="9">
        <f>IF(B59&gt;0,A58+1," ")</f>
        <v>12</v>
      </c>
      <c r="B59" s="48" t="s">
        <v>140</v>
      </c>
      <c r="C59" s="20" t="s">
        <v>60</v>
      </c>
      <c r="D59" s="21" t="s">
        <v>141</v>
      </c>
      <c r="E59" s="22" t="s">
        <v>118</v>
      </c>
      <c r="F59" s="22" t="s">
        <v>62</v>
      </c>
      <c r="G59" s="31">
        <v>30</v>
      </c>
      <c r="H59" s="34">
        <v>36</v>
      </c>
      <c r="I59" s="34">
        <v>29</v>
      </c>
      <c r="J59" s="34">
        <v>31</v>
      </c>
      <c r="K59" s="22"/>
      <c r="L59" s="22"/>
      <c r="M59" s="22"/>
      <c r="N59" s="22"/>
      <c r="O59" s="26">
        <v>126</v>
      </c>
      <c r="P59" s="27"/>
      <c r="Q59" s="27">
        <v>29</v>
      </c>
      <c r="R59" s="28">
        <f t="shared" si="10"/>
        <v>29</v>
      </c>
      <c r="S59" s="10">
        <v>7</v>
      </c>
      <c r="T59" s="10">
        <v>1</v>
      </c>
      <c r="U59" s="29">
        <v>31.5</v>
      </c>
      <c r="V59" s="28"/>
    </row>
    <row r="60" spans="1:22" ht="12.75" customHeight="1">
      <c r="A60" s="9">
        <f>IF(B60&gt;0,A59+1," ")</f>
        <v>13</v>
      </c>
      <c r="B60" s="48" t="s">
        <v>142</v>
      </c>
      <c r="C60" s="20" t="s">
        <v>101</v>
      </c>
      <c r="D60" s="21" t="s">
        <v>143</v>
      </c>
      <c r="E60" s="22" t="s">
        <v>118</v>
      </c>
      <c r="F60" s="22" t="s">
        <v>45</v>
      </c>
      <c r="G60" s="31">
        <v>36</v>
      </c>
      <c r="H60" s="34">
        <v>41</v>
      </c>
      <c r="I60" s="34">
        <v>36</v>
      </c>
      <c r="J60" s="34">
        <v>40</v>
      </c>
      <c r="K60" s="22"/>
      <c r="L60" s="22"/>
      <c r="M60" s="22"/>
      <c r="N60" s="22"/>
      <c r="O60" s="26">
        <v>153</v>
      </c>
      <c r="P60" s="27"/>
      <c r="Q60" s="27">
        <v>2</v>
      </c>
      <c r="R60" s="28">
        <f t="shared" si="10"/>
        <v>2</v>
      </c>
      <c r="S60" s="10">
        <v>5</v>
      </c>
      <c r="T60" s="10">
        <v>4</v>
      </c>
      <c r="U60" s="29">
        <v>38.25</v>
      </c>
      <c r="V60" s="28"/>
    </row>
    <row r="61" spans="1:22" ht="12.75" customHeight="1">
      <c r="A61" s="9" t="str">
        <f>IF(B61&gt;0,A60+1," ")</f>
        <v> </v>
      </c>
      <c r="B61" s="48"/>
      <c r="C61" s="20"/>
      <c r="D61" s="21"/>
      <c r="E61" s="22"/>
      <c r="F61" s="22"/>
      <c r="G61" s="31"/>
      <c r="H61" s="34"/>
      <c r="I61" s="34"/>
      <c r="J61" s="34"/>
      <c r="K61" s="22"/>
      <c r="L61" s="22"/>
      <c r="M61" s="22"/>
      <c r="N61" s="22"/>
      <c r="P61" s="27"/>
      <c r="Q61" s="27"/>
      <c r="R61" s="28"/>
      <c r="S61" s="10"/>
      <c r="T61" s="10"/>
      <c r="U61" s="29"/>
      <c r="V61" s="28"/>
    </row>
    <row r="62" spans="2:20" ht="12.75" customHeight="1">
      <c r="B62" s="7" t="s">
        <v>144</v>
      </c>
      <c r="O62" s="5"/>
      <c r="P62" s="9"/>
      <c r="Q62" s="10"/>
      <c r="R62" s="49"/>
      <c r="S62" s="9"/>
      <c r="T62" s="9"/>
    </row>
    <row r="63" spans="1:22" ht="12.75" customHeight="1">
      <c r="A63" s="13" t="s">
        <v>9</v>
      </c>
      <c r="B63" s="13" t="s">
        <v>10</v>
      </c>
      <c r="C63" s="13" t="s">
        <v>11</v>
      </c>
      <c r="D63" s="13" t="s">
        <v>12</v>
      </c>
      <c r="E63" s="13" t="s">
        <v>13</v>
      </c>
      <c r="F63" s="13" t="s">
        <v>14</v>
      </c>
      <c r="G63" s="14">
        <v>1</v>
      </c>
      <c r="H63" s="13">
        <v>2</v>
      </c>
      <c r="I63" s="13">
        <v>3</v>
      </c>
      <c r="J63" s="13">
        <v>4</v>
      </c>
      <c r="K63" s="13">
        <v>5</v>
      </c>
      <c r="L63" s="13">
        <v>6</v>
      </c>
      <c r="M63" s="13">
        <v>7</v>
      </c>
      <c r="N63" s="13">
        <v>8</v>
      </c>
      <c r="O63" s="15" t="s">
        <v>15</v>
      </c>
      <c r="P63" s="13" t="s">
        <v>16</v>
      </c>
      <c r="Q63" s="13" t="s">
        <v>17</v>
      </c>
      <c r="R63" s="16" t="s">
        <v>18</v>
      </c>
      <c r="S63" s="13" t="s">
        <v>19</v>
      </c>
      <c r="T63" s="13" t="s">
        <v>20</v>
      </c>
      <c r="U63" s="17" t="s">
        <v>21</v>
      </c>
      <c r="V63" s="18" t="s">
        <v>22</v>
      </c>
    </row>
    <row r="64" spans="1:22" ht="12.75" customHeight="1">
      <c r="A64" s="9">
        <f>IF(B64&gt;0,1," ")</f>
        <v>1</v>
      </c>
      <c r="B64" s="50" t="s">
        <v>145</v>
      </c>
      <c r="C64" s="20" t="s">
        <v>55</v>
      </c>
      <c r="D64" s="21" t="s">
        <v>146</v>
      </c>
      <c r="E64" s="22" t="s">
        <v>147</v>
      </c>
      <c r="F64" s="22" t="s">
        <v>38</v>
      </c>
      <c r="G64" s="23">
        <v>26</v>
      </c>
      <c r="H64" s="25">
        <v>25</v>
      </c>
      <c r="I64" s="25">
        <v>26</v>
      </c>
      <c r="J64" s="35">
        <v>27</v>
      </c>
      <c r="K64" s="34"/>
      <c r="L64" s="34"/>
      <c r="M64" s="34"/>
      <c r="N64" s="22"/>
      <c r="O64" s="26">
        <v>104</v>
      </c>
      <c r="P64" s="27">
        <v>5</v>
      </c>
      <c r="Q64" s="27">
        <v>51</v>
      </c>
      <c r="R64" s="28">
        <f>SUM(P64:Q64)</f>
        <v>56</v>
      </c>
      <c r="S64" s="10">
        <v>2</v>
      </c>
      <c r="T64" s="10">
        <v>0</v>
      </c>
      <c r="U64" s="29">
        <v>26</v>
      </c>
      <c r="V64" s="28"/>
    </row>
    <row r="65" spans="1:22" ht="12.75" customHeight="1">
      <c r="A65" s="9">
        <f>IF(B65&gt;0,A64+1," ")</f>
        <v>2</v>
      </c>
      <c r="B65" s="50" t="s">
        <v>148</v>
      </c>
      <c r="C65" s="20" t="s">
        <v>43</v>
      </c>
      <c r="D65" s="21" t="s">
        <v>149</v>
      </c>
      <c r="E65" s="22" t="s">
        <v>147</v>
      </c>
      <c r="F65" s="22" t="s">
        <v>26</v>
      </c>
      <c r="G65" s="33">
        <v>23</v>
      </c>
      <c r="H65" s="34">
        <v>29</v>
      </c>
      <c r="I65" s="24">
        <v>24</v>
      </c>
      <c r="J65" s="35">
        <v>28</v>
      </c>
      <c r="K65" s="35"/>
      <c r="L65" s="24"/>
      <c r="M65" s="25"/>
      <c r="N65" s="22"/>
      <c r="O65" s="26">
        <v>104</v>
      </c>
      <c r="P65" s="27">
        <v>3</v>
      </c>
      <c r="Q65" s="27">
        <v>51</v>
      </c>
      <c r="R65" s="28">
        <f aca="true" t="shared" si="11" ref="R65:R78">SUM(P65:Q65)</f>
        <v>54</v>
      </c>
      <c r="S65" s="10">
        <v>6</v>
      </c>
      <c r="T65" s="10">
        <v>4</v>
      </c>
      <c r="U65" s="29">
        <v>26</v>
      </c>
      <c r="V65" s="28"/>
    </row>
    <row r="66" spans="1:22" ht="12.75" customHeight="1">
      <c r="A66" s="9">
        <f aca="true" t="shared" si="12" ref="A66:A83">IF(B66&gt;0,A65+1," ")</f>
        <v>3</v>
      </c>
      <c r="B66" s="50" t="s">
        <v>150</v>
      </c>
      <c r="C66" s="20" t="s">
        <v>24</v>
      </c>
      <c r="D66" s="21" t="s">
        <v>151</v>
      </c>
      <c r="E66" s="22" t="s">
        <v>147</v>
      </c>
      <c r="F66" s="22" t="s">
        <v>35</v>
      </c>
      <c r="G66" s="36">
        <v>27</v>
      </c>
      <c r="H66" s="34">
        <v>29</v>
      </c>
      <c r="I66" s="34">
        <v>29</v>
      </c>
      <c r="J66" s="24">
        <v>21</v>
      </c>
      <c r="K66" s="22"/>
      <c r="L66" s="22"/>
      <c r="M66" s="22"/>
      <c r="N66" s="22"/>
      <c r="O66" s="26">
        <v>106</v>
      </c>
      <c r="P66" s="27">
        <v>1</v>
      </c>
      <c r="Q66" s="27">
        <v>49</v>
      </c>
      <c r="R66" s="28">
        <f t="shared" si="11"/>
        <v>50</v>
      </c>
      <c r="S66" s="10">
        <v>8</v>
      </c>
      <c r="T66" s="10">
        <v>2</v>
      </c>
      <c r="U66" s="29">
        <v>26.5</v>
      </c>
      <c r="V66" s="28"/>
    </row>
    <row r="67" spans="1:22" ht="12.75" customHeight="1">
      <c r="A67" s="9">
        <f t="shared" si="12"/>
        <v>4</v>
      </c>
      <c r="B67" s="50" t="s">
        <v>152</v>
      </c>
      <c r="C67" s="20" t="s">
        <v>33</v>
      </c>
      <c r="D67" s="21" t="s">
        <v>153</v>
      </c>
      <c r="E67" s="22" t="s">
        <v>147</v>
      </c>
      <c r="F67" s="22" t="s">
        <v>35</v>
      </c>
      <c r="G67" s="31">
        <v>31</v>
      </c>
      <c r="H67" s="34">
        <v>29</v>
      </c>
      <c r="I67" s="24">
        <v>24</v>
      </c>
      <c r="J67" s="24">
        <v>24</v>
      </c>
      <c r="K67" s="22"/>
      <c r="L67" s="22"/>
      <c r="M67" s="22"/>
      <c r="N67" s="22"/>
      <c r="O67" s="26">
        <v>108</v>
      </c>
      <c r="P67" s="27"/>
      <c r="Q67" s="27">
        <v>47</v>
      </c>
      <c r="R67" s="28">
        <f t="shared" si="11"/>
        <v>47</v>
      </c>
      <c r="S67" s="10">
        <v>7</v>
      </c>
      <c r="T67" s="10">
        <v>5</v>
      </c>
      <c r="U67" s="29">
        <v>27</v>
      </c>
      <c r="V67" s="28"/>
    </row>
    <row r="68" spans="1:22" ht="12.75" customHeight="1">
      <c r="A68" s="9">
        <f t="shared" si="12"/>
        <v>5</v>
      </c>
      <c r="B68" s="50" t="s">
        <v>154</v>
      </c>
      <c r="C68" s="20" t="s">
        <v>134</v>
      </c>
      <c r="D68" s="21" t="s">
        <v>155</v>
      </c>
      <c r="E68" s="22" t="s">
        <v>147</v>
      </c>
      <c r="F68" s="22" t="s">
        <v>62</v>
      </c>
      <c r="G68" s="31">
        <v>30</v>
      </c>
      <c r="H68" s="34">
        <v>30</v>
      </c>
      <c r="I68" s="35">
        <v>27</v>
      </c>
      <c r="J68" s="35">
        <v>27</v>
      </c>
      <c r="K68" s="22"/>
      <c r="L68" s="22"/>
      <c r="M68" s="22"/>
      <c r="N68" s="22"/>
      <c r="O68" s="26">
        <v>114</v>
      </c>
      <c r="P68" s="27"/>
      <c r="Q68" s="27">
        <v>41</v>
      </c>
      <c r="R68" s="28">
        <f t="shared" si="11"/>
        <v>41</v>
      </c>
      <c r="S68" s="10">
        <v>3</v>
      </c>
      <c r="T68" s="10">
        <v>3</v>
      </c>
      <c r="U68" s="29">
        <v>28.5</v>
      </c>
      <c r="V68" s="28"/>
    </row>
    <row r="69" spans="1:22" ht="12.75" customHeight="1">
      <c r="A69" s="9">
        <f t="shared" si="12"/>
        <v>6</v>
      </c>
      <c r="B69" s="50" t="s">
        <v>156</v>
      </c>
      <c r="C69" s="20" t="s">
        <v>52</v>
      </c>
      <c r="D69" s="21" t="s">
        <v>157</v>
      </c>
      <c r="E69" s="22" t="s">
        <v>147</v>
      </c>
      <c r="F69" s="22" t="s">
        <v>45</v>
      </c>
      <c r="G69" s="31">
        <v>35</v>
      </c>
      <c r="H69" s="25">
        <v>26</v>
      </c>
      <c r="I69" s="34">
        <v>29</v>
      </c>
      <c r="J69" s="34">
        <v>32</v>
      </c>
      <c r="K69" s="34"/>
      <c r="L69" s="24"/>
      <c r="M69" s="25"/>
      <c r="N69" s="22"/>
      <c r="O69" s="26">
        <v>122</v>
      </c>
      <c r="P69" s="27"/>
      <c r="Q69" s="27">
        <v>33</v>
      </c>
      <c r="R69" s="28">
        <f t="shared" si="11"/>
        <v>33</v>
      </c>
      <c r="S69" s="10">
        <v>9</v>
      </c>
      <c r="T69" s="10">
        <v>3</v>
      </c>
      <c r="U69" s="29">
        <v>30.5</v>
      </c>
      <c r="V69" s="28"/>
    </row>
    <row r="70" spans="1:22" ht="12.75" customHeight="1">
      <c r="A70" s="9">
        <f t="shared" si="12"/>
        <v>7</v>
      </c>
      <c r="B70" s="50" t="s">
        <v>158</v>
      </c>
      <c r="C70" s="20" t="s">
        <v>134</v>
      </c>
      <c r="D70" s="21" t="s">
        <v>159</v>
      </c>
      <c r="E70" s="22" t="s">
        <v>147</v>
      </c>
      <c r="F70" s="22" t="s">
        <v>90</v>
      </c>
      <c r="G70" s="31">
        <v>29</v>
      </c>
      <c r="H70" s="34">
        <v>37</v>
      </c>
      <c r="I70" s="35">
        <v>28</v>
      </c>
      <c r="J70" s="34">
        <v>31</v>
      </c>
      <c r="K70" s="22"/>
      <c r="L70" s="22"/>
      <c r="M70" s="22"/>
      <c r="N70" s="22"/>
      <c r="O70" s="26">
        <v>125</v>
      </c>
      <c r="P70" s="27"/>
      <c r="Q70" s="27">
        <v>30</v>
      </c>
      <c r="R70" s="28">
        <f t="shared" si="11"/>
        <v>30</v>
      </c>
      <c r="S70" s="10">
        <v>9</v>
      </c>
      <c r="T70" s="10">
        <v>2</v>
      </c>
      <c r="U70" s="29">
        <v>31.25</v>
      </c>
      <c r="V70" s="28"/>
    </row>
    <row r="71" spans="1:22" ht="12.75" customHeight="1">
      <c r="A71" s="9">
        <f t="shared" si="12"/>
        <v>8</v>
      </c>
      <c r="B71" s="50" t="s">
        <v>160</v>
      </c>
      <c r="C71" s="20" t="s">
        <v>49</v>
      </c>
      <c r="D71" s="21" t="s">
        <v>161</v>
      </c>
      <c r="E71" s="22" t="s">
        <v>147</v>
      </c>
      <c r="F71" s="22" t="s">
        <v>45</v>
      </c>
      <c r="G71" s="36">
        <v>28</v>
      </c>
      <c r="H71" s="34">
        <v>37</v>
      </c>
      <c r="I71" s="34">
        <v>33</v>
      </c>
      <c r="J71" s="34">
        <v>29</v>
      </c>
      <c r="K71" s="22"/>
      <c r="L71" s="22"/>
      <c r="M71" s="22"/>
      <c r="N71" s="22"/>
      <c r="O71" s="26">
        <v>127</v>
      </c>
      <c r="P71" s="27"/>
      <c r="Q71" s="27">
        <v>28</v>
      </c>
      <c r="R71" s="28">
        <f t="shared" si="11"/>
        <v>28</v>
      </c>
      <c r="S71" s="10">
        <v>9</v>
      </c>
      <c r="T71" s="10">
        <v>4</v>
      </c>
      <c r="U71" s="29">
        <v>31.75</v>
      </c>
      <c r="V71" s="28"/>
    </row>
    <row r="72" spans="1:22" ht="12.75" customHeight="1">
      <c r="A72" s="9">
        <f t="shared" si="12"/>
        <v>9</v>
      </c>
      <c r="B72" s="50" t="s">
        <v>162</v>
      </c>
      <c r="C72" s="20" t="s">
        <v>40</v>
      </c>
      <c r="D72" s="21" t="s">
        <v>163</v>
      </c>
      <c r="E72" s="22" t="s">
        <v>147</v>
      </c>
      <c r="F72" s="22" t="s">
        <v>38</v>
      </c>
      <c r="G72" s="31">
        <v>32</v>
      </c>
      <c r="H72" s="34">
        <v>34</v>
      </c>
      <c r="I72" s="34">
        <v>30</v>
      </c>
      <c r="J72" s="34">
        <v>33</v>
      </c>
      <c r="K72" s="35"/>
      <c r="L72" s="35"/>
      <c r="M72" s="34"/>
      <c r="N72" s="22"/>
      <c r="O72" s="26">
        <v>129</v>
      </c>
      <c r="P72" s="27"/>
      <c r="Q72" s="27">
        <v>26</v>
      </c>
      <c r="R72" s="28">
        <f t="shared" si="11"/>
        <v>26</v>
      </c>
      <c r="S72" s="10">
        <v>4</v>
      </c>
      <c r="T72" s="10">
        <v>1</v>
      </c>
      <c r="U72" s="29">
        <v>32.25</v>
      </c>
      <c r="V72" s="28"/>
    </row>
    <row r="73" spans="1:22" ht="12.75" customHeight="1">
      <c r="A73" s="9">
        <f t="shared" si="12"/>
        <v>10</v>
      </c>
      <c r="B73" s="50" t="s">
        <v>164</v>
      </c>
      <c r="C73" s="20" t="s">
        <v>33</v>
      </c>
      <c r="D73" s="21" t="s">
        <v>165</v>
      </c>
      <c r="E73" s="22" t="s">
        <v>147</v>
      </c>
      <c r="F73" s="22" t="s">
        <v>62</v>
      </c>
      <c r="G73" s="31">
        <v>35</v>
      </c>
      <c r="H73" s="38">
        <v>32</v>
      </c>
      <c r="I73" s="34">
        <v>32</v>
      </c>
      <c r="J73" s="34">
        <v>32</v>
      </c>
      <c r="K73" s="22"/>
      <c r="L73" s="22"/>
      <c r="M73" s="22"/>
      <c r="N73" s="22"/>
      <c r="O73" s="26">
        <v>131</v>
      </c>
      <c r="P73" s="27"/>
      <c r="Q73" s="27">
        <v>24</v>
      </c>
      <c r="R73" s="28">
        <f t="shared" si="11"/>
        <v>24</v>
      </c>
      <c r="S73" s="10">
        <v>3</v>
      </c>
      <c r="T73" s="10">
        <v>0</v>
      </c>
      <c r="U73" s="29">
        <v>32.75</v>
      </c>
      <c r="V73" s="28"/>
    </row>
    <row r="74" spans="1:22" ht="12.75" customHeight="1">
      <c r="A74" s="9">
        <f t="shared" si="12"/>
        <v>11</v>
      </c>
      <c r="B74" s="50" t="s">
        <v>166</v>
      </c>
      <c r="C74" s="20" t="s">
        <v>101</v>
      </c>
      <c r="D74" s="21" t="s">
        <v>167</v>
      </c>
      <c r="E74" s="22" t="s">
        <v>147</v>
      </c>
      <c r="F74" s="22" t="s">
        <v>45</v>
      </c>
      <c r="G74" s="31">
        <v>33</v>
      </c>
      <c r="H74" s="34">
        <v>30</v>
      </c>
      <c r="I74" s="34">
        <v>39</v>
      </c>
      <c r="J74" s="34">
        <v>29</v>
      </c>
      <c r="K74" s="22"/>
      <c r="L74" s="22"/>
      <c r="M74" s="22"/>
      <c r="N74" s="22"/>
      <c r="O74" s="26">
        <v>131</v>
      </c>
      <c r="P74" s="27"/>
      <c r="Q74" s="27">
        <v>24</v>
      </c>
      <c r="R74" s="28">
        <f t="shared" si="11"/>
        <v>24</v>
      </c>
      <c r="S74" s="10">
        <v>10</v>
      </c>
      <c r="T74" s="10">
        <v>3</v>
      </c>
      <c r="U74" s="29">
        <v>32.75</v>
      </c>
      <c r="V74" s="28"/>
    </row>
    <row r="75" spans="1:22" ht="12.75" customHeight="1">
      <c r="A75" s="9">
        <f t="shared" si="12"/>
        <v>12</v>
      </c>
      <c r="B75" s="50" t="s">
        <v>168</v>
      </c>
      <c r="C75" s="20" t="s">
        <v>49</v>
      </c>
      <c r="D75" s="21" t="s">
        <v>169</v>
      </c>
      <c r="E75" s="22" t="s">
        <v>147</v>
      </c>
      <c r="F75" s="22" t="s">
        <v>90</v>
      </c>
      <c r="G75" s="31">
        <v>37</v>
      </c>
      <c r="H75" s="34">
        <v>29</v>
      </c>
      <c r="I75" s="34">
        <v>32</v>
      </c>
      <c r="J75" s="34">
        <v>34</v>
      </c>
      <c r="K75" s="22"/>
      <c r="L75" s="22"/>
      <c r="M75" s="22"/>
      <c r="N75" s="22"/>
      <c r="O75" s="26">
        <v>132</v>
      </c>
      <c r="P75" s="27"/>
      <c r="Q75" s="27">
        <v>23</v>
      </c>
      <c r="R75" s="28">
        <f t="shared" si="11"/>
        <v>23</v>
      </c>
      <c r="S75" s="10">
        <v>8</v>
      </c>
      <c r="T75" s="10">
        <v>2</v>
      </c>
      <c r="U75" s="29">
        <v>33</v>
      </c>
      <c r="V75" s="28"/>
    </row>
    <row r="76" spans="1:22" ht="12.75" customHeight="1">
      <c r="A76" s="9">
        <f t="shared" si="12"/>
        <v>13</v>
      </c>
      <c r="B76" s="50" t="s">
        <v>170</v>
      </c>
      <c r="C76" s="20" t="s">
        <v>101</v>
      </c>
      <c r="D76" s="21" t="s">
        <v>171</v>
      </c>
      <c r="E76" s="22" t="s">
        <v>147</v>
      </c>
      <c r="F76" s="22" t="s">
        <v>45</v>
      </c>
      <c r="G76" s="31">
        <v>34</v>
      </c>
      <c r="H76" s="34">
        <v>41</v>
      </c>
      <c r="I76" s="35">
        <v>27</v>
      </c>
      <c r="J76" s="34">
        <v>36</v>
      </c>
      <c r="K76" s="22"/>
      <c r="L76" s="22"/>
      <c r="M76" s="22"/>
      <c r="N76" s="22"/>
      <c r="O76" s="26">
        <v>138</v>
      </c>
      <c r="P76" s="27"/>
      <c r="Q76" s="27">
        <v>17</v>
      </c>
      <c r="R76" s="28">
        <f t="shared" si="11"/>
        <v>17</v>
      </c>
      <c r="S76" s="10">
        <v>14</v>
      </c>
      <c r="T76" s="10">
        <v>2</v>
      </c>
      <c r="U76" s="29">
        <v>34.5</v>
      </c>
      <c r="V76" s="28"/>
    </row>
    <row r="77" spans="1:22" ht="12.75" customHeight="1">
      <c r="A77" s="9">
        <f t="shared" si="12"/>
        <v>14</v>
      </c>
      <c r="B77" s="50" t="s">
        <v>172</v>
      </c>
      <c r="C77" s="20" t="s">
        <v>134</v>
      </c>
      <c r="D77" s="21" t="s">
        <v>173</v>
      </c>
      <c r="E77" s="22" t="s">
        <v>147</v>
      </c>
      <c r="F77" s="22" t="s">
        <v>90</v>
      </c>
      <c r="G77" s="31">
        <v>34</v>
      </c>
      <c r="H77" s="34">
        <v>39</v>
      </c>
      <c r="I77" s="34">
        <v>37</v>
      </c>
      <c r="J77" s="34">
        <v>38</v>
      </c>
      <c r="K77" s="22"/>
      <c r="L77" s="22"/>
      <c r="M77" s="22"/>
      <c r="N77" s="22"/>
      <c r="O77" s="26">
        <v>148</v>
      </c>
      <c r="P77" s="27"/>
      <c r="Q77" s="27">
        <v>7</v>
      </c>
      <c r="R77" s="28">
        <f t="shared" si="11"/>
        <v>7</v>
      </c>
      <c r="S77" s="10">
        <v>5</v>
      </c>
      <c r="T77" s="10">
        <v>1</v>
      </c>
      <c r="U77" s="29">
        <v>37</v>
      </c>
      <c r="V77" s="28"/>
    </row>
    <row r="78" spans="1:22" ht="12.75" customHeight="1">
      <c r="A78" s="9">
        <f t="shared" si="12"/>
        <v>15</v>
      </c>
      <c r="B78" s="50" t="s">
        <v>174</v>
      </c>
      <c r="C78" s="20" t="s">
        <v>40</v>
      </c>
      <c r="D78" s="21" t="s">
        <v>175</v>
      </c>
      <c r="E78" s="22" t="s">
        <v>147</v>
      </c>
      <c r="F78" s="22" t="s">
        <v>62</v>
      </c>
      <c r="G78" s="31">
        <v>33</v>
      </c>
      <c r="H78" s="34">
        <v>42</v>
      </c>
      <c r="I78" s="34">
        <v>41</v>
      </c>
      <c r="J78" s="34">
        <v>36</v>
      </c>
      <c r="K78" s="24"/>
      <c r="L78" s="24"/>
      <c r="M78" s="34"/>
      <c r="N78" s="22"/>
      <c r="O78" s="26">
        <v>152</v>
      </c>
      <c r="P78" s="27"/>
      <c r="Q78" s="27">
        <v>3</v>
      </c>
      <c r="R78" s="28">
        <f t="shared" si="11"/>
        <v>3</v>
      </c>
      <c r="S78" s="10">
        <v>9</v>
      </c>
      <c r="T78" s="10">
        <v>5</v>
      </c>
      <c r="U78" s="29">
        <v>38</v>
      </c>
      <c r="V78" s="28"/>
    </row>
    <row r="79" spans="1:22" ht="12.75" customHeight="1">
      <c r="A79" s="9">
        <f t="shared" si="12"/>
        <v>16</v>
      </c>
      <c r="B79" s="50" t="s">
        <v>176</v>
      </c>
      <c r="C79" s="20" t="s">
        <v>101</v>
      </c>
      <c r="D79" s="21" t="s">
        <v>177</v>
      </c>
      <c r="E79" s="22" t="s">
        <v>147</v>
      </c>
      <c r="F79" s="22" t="s">
        <v>45</v>
      </c>
      <c r="G79" s="31">
        <v>29</v>
      </c>
      <c r="H79" s="34">
        <v>37</v>
      </c>
      <c r="I79" s="34">
        <v>49</v>
      </c>
      <c r="J79" s="34">
        <v>40</v>
      </c>
      <c r="K79" s="22"/>
      <c r="L79" s="22"/>
      <c r="M79" s="22"/>
      <c r="N79" s="22"/>
      <c r="O79" s="26">
        <v>155</v>
      </c>
      <c r="P79" s="27"/>
      <c r="Q79" s="27"/>
      <c r="R79" s="28"/>
      <c r="S79" s="10">
        <v>20</v>
      </c>
      <c r="T79" s="10">
        <v>3</v>
      </c>
      <c r="U79" s="29">
        <v>38.75</v>
      </c>
      <c r="V79" s="28"/>
    </row>
    <row r="80" spans="1:22" ht="12.75" customHeight="1">
      <c r="A80" s="9">
        <f t="shared" si="12"/>
        <v>17</v>
      </c>
      <c r="B80" s="50" t="s">
        <v>178</v>
      </c>
      <c r="C80" s="20" t="s">
        <v>52</v>
      </c>
      <c r="D80" s="21" t="s">
        <v>179</v>
      </c>
      <c r="E80" s="22" t="s">
        <v>147</v>
      </c>
      <c r="F80" s="22" t="s">
        <v>45</v>
      </c>
      <c r="G80" s="31">
        <v>44</v>
      </c>
      <c r="H80" s="34">
        <v>35</v>
      </c>
      <c r="I80" s="34">
        <v>37</v>
      </c>
      <c r="J80" s="34">
        <v>46</v>
      </c>
      <c r="K80" s="22"/>
      <c r="L80" s="22"/>
      <c r="M80" s="22"/>
      <c r="N80" s="22"/>
      <c r="O80" s="26">
        <v>162</v>
      </c>
      <c r="P80" s="27"/>
      <c r="Q80" s="27"/>
      <c r="R80" s="28"/>
      <c r="S80" s="10">
        <v>11</v>
      </c>
      <c r="T80" s="10">
        <v>7</v>
      </c>
      <c r="U80" s="29">
        <v>40.5</v>
      </c>
      <c r="V80" s="28"/>
    </row>
    <row r="81" spans="1:22" ht="12.75" customHeight="1">
      <c r="A81" s="9">
        <f t="shared" si="12"/>
        <v>18</v>
      </c>
      <c r="B81" s="50" t="s">
        <v>180</v>
      </c>
      <c r="C81" s="20" t="s">
        <v>101</v>
      </c>
      <c r="D81" s="21" t="s">
        <v>181</v>
      </c>
      <c r="E81" s="22" t="s">
        <v>147</v>
      </c>
      <c r="F81" s="22" t="s">
        <v>45</v>
      </c>
      <c r="G81" s="31">
        <v>59</v>
      </c>
      <c r="H81" s="34">
        <v>44</v>
      </c>
      <c r="I81" s="34">
        <v>29</v>
      </c>
      <c r="J81" s="34">
        <v>41</v>
      </c>
      <c r="K81" s="22"/>
      <c r="L81" s="22"/>
      <c r="M81" s="22"/>
      <c r="N81" s="22"/>
      <c r="O81" s="26">
        <v>173</v>
      </c>
      <c r="P81" s="27"/>
      <c r="Q81" s="27"/>
      <c r="R81" s="28"/>
      <c r="S81" s="10">
        <v>30</v>
      </c>
      <c r="T81" s="10">
        <v>3</v>
      </c>
      <c r="U81" s="29">
        <v>43.25</v>
      </c>
      <c r="V81" s="28"/>
    </row>
    <row r="82" spans="1:22" ht="12.75" customHeight="1">
      <c r="A82" s="9">
        <f t="shared" si="12"/>
        <v>19</v>
      </c>
      <c r="B82" s="50" t="s">
        <v>205</v>
      </c>
      <c r="C82" s="20" t="s">
        <v>101</v>
      </c>
      <c r="D82" s="21" t="s">
        <v>182</v>
      </c>
      <c r="E82" s="22" t="s">
        <v>147</v>
      </c>
      <c r="F82" s="22" t="s">
        <v>45</v>
      </c>
      <c r="G82" s="31">
        <v>39</v>
      </c>
      <c r="H82" s="34">
        <v>42</v>
      </c>
      <c r="I82" s="34">
        <v>49</v>
      </c>
      <c r="J82" s="34">
        <v>62</v>
      </c>
      <c r="K82" s="22"/>
      <c r="L82" s="22"/>
      <c r="M82" s="22"/>
      <c r="N82" s="22"/>
      <c r="O82" s="26">
        <v>192</v>
      </c>
      <c r="P82" s="27"/>
      <c r="Q82" s="27"/>
      <c r="R82" s="28"/>
      <c r="S82" s="10">
        <v>23</v>
      </c>
      <c r="T82" s="10">
        <v>7</v>
      </c>
      <c r="U82" s="29">
        <v>48</v>
      </c>
      <c r="V82" s="28"/>
    </row>
    <row r="83" spans="1:22" ht="11.25">
      <c r="A83" s="9" t="str">
        <f t="shared" si="12"/>
        <v> </v>
      </c>
      <c r="B83" s="50"/>
      <c r="C83" s="20"/>
      <c r="D83" s="21"/>
      <c r="E83" s="22"/>
      <c r="F83" s="22"/>
      <c r="G83" s="31"/>
      <c r="H83" s="34"/>
      <c r="I83" s="34"/>
      <c r="J83" s="24"/>
      <c r="K83" s="22"/>
      <c r="L83" s="22"/>
      <c r="M83" s="22"/>
      <c r="N83" s="22"/>
      <c r="P83" s="27"/>
      <c r="Q83" s="27"/>
      <c r="R83" s="28"/>
      <c r="S83" s="10"/>
      <c r="T83" s="10"/>
      <c r="U83" s="29"/>
      <c r="V83" s="28"/>
    </row>
    <row r="84" spans="1:22" ht="11.25">
      <c r="A84" s="52"/>
      <c r="B84" s="53"/>
      <c r="C84" s="54"/>
      <c r="D84" s="55"/>
      <c r="E84" s="56"/>
      <c r="F84" s="56"/>
      <c r="G84" s="57"/>
      <c r="H84" s="58"/>
      <c r="I84" s="58"/>
      <c r="J84" s="59"/>
      <c r="K84" s="56"/>
      <c r="L84" s="56"/>
      <c r="M84" s="56"/>
      <c r="N84" s="56"/>
      <c r="O84" s="60"/>
      <c r="P84" s="52"/>
      <c r="Q84" s="52"/>
      <c r="R84" s="61"/>
      <c r="S84" s="62"/>
      <c r="T84" s="62"/>
      <c r="U84" s="29"/>
      <c r="V84" s="61"/>
    </row>
    <row r="85" spans="1:22" ht="11.25">
      <c r="A85" s="52"/>
      <c r="B85" s="53"/>
      <c r="C85" s="54"/>
      <c r="D85" s="55"/>
      <c r="E85" s="56"/>
      <c r="F85" s="56"/>
      <c r="G85" s="57"/>
      <c r="H85" s="58"/>
      <c r="I85" s="58"/>
      <c r="J85" s="59"/>
      <c r="K85" s="56"/>
      <c r="L85" s="56"/>
      <c r="M85" s="56"/>
      <c r="N85" s="56"/>
      <c r="O85" s="60"/>
      <c r="P85" s="52"/>
      <c r="Q85" s="52"/>
      <c r="R85" s="61"/>
      <c r="S85" s="62"/>
      <c r="T85" s="62"/>
      <c r="U85" s="29"/>
      <c r="V85" s="61"/>
    </row>
    <row r="86" spans="1:22" ht="11.25">
      <c r="A86" s="52"/>
      <c r="B86" s="53"/>
      <c r="C86" s="54"/>
      <c r="D86" s="55"/>
      <c r="E86" s="56"/>
      <c r="F86" s="56"/>
      <c r="G86" s="57"/>
      <c r="H86" s="58"/>
      <c r="I86" s="58"/>
      <c r="J86" s="59"/>
      <c r="K86" s="56"/>
      <c r="L86" s="56"/>
      <c r="M86" s="56"/>
      <c r="N86" s="56"/>
      <c r="O86" s="60"/>
      <c r="P86" s="52"/>
      <c r="Q86" s="52"/>
      <c r="R86" s="61"/>
      <c r="S86" s="62"/>
      <c r="T86" s="62"/>
      <c r="U86" s="29"/>
      <c r="V86" s="61"/>
    </row>
    <row r="87" spans="1:22" ht="11.25">
      <c r="A87" s="52"/>
      <c r="B87" s="53"/>
      <c r="C87" s="54"/>
      <c r="D87" s="55"/>
      <c r="E87" s="56"/>
      <c r="F87" s="56"/>
      <c r="G87" s="57"/>
      <c r="H87" s="58"/>
      <c r="I87" s="58"/>
      <c r="J87" s="59"/>
      <c r="K87" s="56"/>
      <c r="L87" s="56"/>
      <c r="M87" s="56"/>
      <c r="N87" s="56"/>
      <c r="O87" s="60"/>
      <c r="P87" s="52"/>
      <c r="Q87" s="52"/>
      <c r="R87" s="61"/>
      <c r="S87" s="62"/>
      <c r="T87" s="62"/>
      <c r="U87" s="29"/>
      <c r="V87" s="61"/>
    </row>
    <row r="88" spans="1:22" ht="12.75">
      <c r="A88" s="52"/>
      <c r="B88" s="63"/>
      <c r="C88" s="63"/>
      <c r="D88" s="64"/>
      <c r="E88" s="65"/>
      <c r="F88" s="65"/>
      <c r="G88" s="65"/>
      <c r="H88" s="66"/>
      <c r="I88" s="65"/>
      <c r="J88" s="65"/>
      <c r="K88" s="65"/>
      <c r="L88" s="65"/>
      <c r="M88" s="65"/>
      <c r="N88" s="65"/>
      <c r="O88" s="67"/>
      <c r="P88" s="52"/>
      <c r="Q88" s="65"/>
      <c r="R88" s="61"/>
      <c r="S88" s="62"/>
      <c r="T88" s="62"/>
      <c r="U88" s="29"/>
      <c r="V88" s="61"/>
    </row>
    <row r="89" spans="1:22" ht="11.25">
      <c r="A89" s="52"/>
      <c r="B89" s="68"/>
      <c r="C89" s="54"/>
      <c r="D89" s="55"/>
      <c r="E89" s="56"/>
      <c r="F89" s="56"/>
      <c r="G89" s="57"/>
      <c r="H89" s="58"/>
      <c r="I89" s="58"/>
      <c r="J89" s="58"/>
      <c r="K89" s="56"/>
      <c r="L89" s="56"/>
      <c r="M89" s="56"/>
      <c r="N89" s="56"/>
      <c r="O89" s="60"/>
      <c r="P89" s="52"/>
      <c r="Q89" s="52"/>
      <c r="R89" s="61"/>
      <c r="S89" s="62"/>
      <c r="T89" s="62"/>
      <c r="U89" s="29"/>
      <c r="V89" s="52"/>
    </row>
    <row r="90" spans="1:22" ht="11.25">
      <c r="A90" s="52"/>
      <c r="B90" s="69"/>
      <c r="C90" s="54"/>
      <c r="D90" s="55"/>
      <c r="E90" s="56"/>
      <c r="F90" s="56"/>
      <c r="G90" s="57"/>
      <c r="H90" s="58"/>
      <c r="I90" s="58"/>
      <c r="J90" s="58"/>
      <c r="K90" s="56"/>
      <c r="L90" s="56"/>
      <c r="M90" s="56"/>
      <c r="N90" s="56"/>
      <c r="O90" s="60"/>
      <c r="P90" s="52"/>
      <c r="Q90" s="52"/>
      <c r="R90" s="61"/>
      <c r="S90" s="62"/>
      <c r="T90" s="62"/>
      <c r="U90" s="29"/>
      <c r="V90" s="52"/>
    </row>
    <row r="91" spans="1:22" ht="11.25">
      <c r="A91" s="52"/>
      <c r="B91" s="68"/>
      <c r="C91" s="54"/>
      <c r="D91" s="55"/>
      <c r="E91" s="56"/>
      <c r="F91" s="56"/>
      <c r="G91" s="57"/>
      <c r="H91" s="58"/>
      <c r="I91" s="58"/>
      <c r="J91" s="58"/>
      <c r="K91" s="56"/>
      <c r="L91" s="56"/>
      <c r="M91" s="56"/>
      <c r="N91" s="56"/>
      <c r="O91" s="60"/>
      <c r="P91" s="52"/>
      <c r="Q91" s="52"/>
      <c r="R91" s="61"/>
      <c r="S91" s="62"/>
      <c r="T91" s="62"/>
      <c r="U91" s="29"/>
      <c r="V91" s="52"/>
    </row>
    <row r="92" spans="1:22" ht="12.75">
      <c r="A92" s="52"/>
      <c r="B92" s="63"/>
      <c r="C92" s="63"/>
      <c r="D92" s="65"/>
      <c r="E92" s="65"/>
      <c r="F92" s="65"/>
      <c r="G92" s="65"/>
      <c r="H92" s="66"/>
      <c r="I92" s="65"/>
      <c r="J92" s="65"/>
      <c r="K92" s="65"/>
      <c r="L92" s="65"/>
      <c r="M92" s="65"/>
      <c r="N92" s="65"/>
      <c r="O92" s="67"/>
      <c r="P92" s="52"/>
      <c r="Q92" s="65"/>
      <c r="R92" s="61"/>
      <c r="S92" s="62"/>
      <c r="T92" s="62"/>
      <c r="U92" s="29"/>
      <c r="V92" s="52"/>
    </row>
    <row r="93" spans="1:22" ht="15.75">
      <c r="A93" s="70"/>
      <c r="B93" s="71"/>
      <c r="C93" s="70"/>
      <c r="D93" s="72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3"/>
      <c r="P93" s="70"/>
      <c r="Q93" s="62"/>
      <c r="R93" s="74"/>
      <c r="S93" s="52"/>
      <c r="T93" s="52"/>
      <c r="U93" s="70"/>
      <c r="V93" s="52"/>
    </row>
    <row r="94" spans="1:22" ht="11.25">
      <c r="A94" s="65"/>
      <c r="B94" s="65"/>
      <c r="C94" s="65"/>
      <c r="D94" s="65"/>
      <c r="E94" s="65"/>
      <c r="F94" s="65"/>
      <c r="G94" s="66"/>
      <c r="H94" s="65"/>
      <c r="I94" s="65"/>
      <c r="J94" s="65"/>
      <c r="K94" s="65"/>
      <c r="L94" s="65"/>
      <c r="M94" s="65"/>
      <c r="N94" s="65"/>
      <c r="O94" s="75"/>
      <c r="P94" s="65"/>
      <c r="Q94" s="65"/>
      <c r="R94" s="65"/>
      <c r="S94" s="65"/>
      <c r="T94" s="65"/>
      <c r="U94" s="76"/>
      <c r="V94" s="52"/>
    </row>
    <row r="95" spans="1:22" ht="11.25">
      <c r="A95" s="52"/>
      <c r="B95" s="68"/>
      <c r="C95" s="54"/>
      <c r="D95" s="55"/>
      <c r="E95" s="56"/>
      <c r="F95" s="56"/>
      <c r="G95" s="77"/>
      <c r="H95" s="78"/>
      <c r="I95" s="59"/>
      <c r="J95" s="59"/>
      <c r="K95" s="56"/>
      <c r="L95" s="56"/>
      <c r="M95" s="56"/>
      <c r="N95" s="56"/>
      <c r="O95" s="60"/>
      <c r="P95" s="70"/>
      <c r="Q95" s="70"/>
      <c r="R95" s="70"/>
      <c r="S95" s="62"/>
      <c r="T95" s="62"/>
      <c r="U95" s="29"/>
      <c r="V95" s="52"/>
    </row>
    <row r="96" spans="1:22" ht="11.25">
      <c r="A96" s="52"/>
      <c r="B96" s="68"/>
      <c r="C96" s="54"/>
      <c r="D96" s="55"/>
      <c r="E96" s="56"/>
      <c r="F96" s="56"/>
      <c r="G96" s="79"/>
      <c r="H96" s="58"/>
      <c r="I96" s="80"/>
      <c r="J96" s="78"/>
      <c r="K96" s="56"/>
      <c r="L96" s="56"/>
      <c r="M96" s="56"/>
      <c r="N96" s="56"/>
      <c r="O96" s="60"/>
      <c r="P96" s="70"/>
      <c r="Q96" s="70"/>
      <c r="R96" s="70"/>
      <c r="S96" s="62"/>
      <c r="T96" s="62"/>
      <c r="U96" s="29"/>
      <c r="V96" s="52"/>
    </row>
    <row r="97" spans="1:22" ht="11.25">
      <c r="A97" s="52"/>
      <c r="B97" s="68"/>
      <c r="C97" s="54"/>
      <c r="D97" s="55"/>
      <c r="E97" s="56"/>
      <c r="F97" s="56"/>
      <c r="G97" s="77"/>
      <c r="H97" s="58"/>
      <c r="I97" s="59"/>
      <c r="J97" s="78"/>
      <c r="K97" s="56"/>
      <c r="L97" s="56"/>
      <c r="M97" s="56"/>
      <c r="N97" s="56"/>
      <c r="O97" s="60"/>
      <c r="P97" s="70"/>
      <c r="Q97" s="70"/>
      <c r="R97" s="70"/>
      <c r="S97" s="62"/>
      <c r="T97" s="62"/>
      <c r="U97" s="29"/>
      <c r="V97" s="52"/>
    </row>
    <row r="98" spans="1:22" ht="11.25">
      <c r="A98" s="52"/>
      <c r="B98" s="68"/>
      <c r="C98" s="54"/>
      <c r="D98" s="55"/>
      <c r="E98" s="56"/>
      <c r="F98" s="56"/>
      <c r="G98" s="77"/>
      <c r="H98" s="78"/>
      <c r="I98" s="78"/>
      <c r="J98" s="80"/>
      <c r="K98" s="56"/>
      <c r="L98" s="56"/>
      <c r="M98" s="56"/>
      <c r="N98" s="56"/>
      <c r="O98" s="60"/>
      <c r="P98" s="70"/>
      <c r="Q98" s="70"/>
      <c r="R98" s="70"/>
      <c r="S98" s="62"/>
      <c r="T98" s="62"/>
      <c r="U98" s="29"/>
      <c r="V98" s="52"/>
    </row>
    <row r="99" spans="1:22" ht="11.25">
      <c r="A99" s="52"/>
      <c r="B99" s="68"/>
      <c r="C99" s="54"/>
      <c r="D99" s="55"/>
      <c r="E99" s="56"/>
      <c r="F99" s="56"/>
      <c r="G99" s="81"/>
      <c r="H99" s="58"/>
      <c r="I99" s="59"/>
      <c r="J99" s="80"/>
      <c r="K99" s="56"/>
      <c r="L99" s="56"/>
      <c r="M99" s="56"/>
      <c r="N99" s="56"/>
      <c r="O99" s="60"/>
      <c r="P99" s="70"/>
      <c r="Q99" s="70"/>
      <c r="R99" s="70"/>
      <c r="S99" s="62"/>
      <c r="T99" s="62"/>
      <c r="U99" s="29"/>
      <c r="V99" s="52"/>
    </row>
    <row r="100" spans="1:22" ht="11.25">
      <c r="A100" s="52"/>
      <c r="B100" s="68"/>
      <c r="C100" s="54"/>
      <c r="D100" s="55"/>
      <c r="E100" s="56"/>
      <c r="F100" s="56"/>
      <c r="G100" s="81"/>
      <c r="H100" s="80"/>
      <c r="I100" s="80"/>
      <c r="J100" s="58"/>
      <c r="K100" s="56"/>
      <c r="L100" s="56"/>
      <c r="M100" s="56"/>
      <c r="N100" s="56"/>
      <c r="O100" s="60"/>
      <c r="P100" s="70"/>
      <c r="Q100" s="70"/>
      <c r="R100" s="70"/>
      <c r="S100" s="62"/>
      <c r="T100" s="62"/>
      <c r="U100" s="29"/>
      <c r="V100" s="52"/>
    </row>
    <row r="101" spans="1:23" ht="11.25">
      <c r="A101" s="52"/>
      <c r="B101" s="68"/>
      <c r="C101" s="54"/>
      <c r="D101" s="55"/>
      <c r="E101" s="56"/>
      <c r="F101" s="56"/>
      <c r="G101" s="77"/>
      <c r="H101" s="80"/>
      <c r="I101" s="80"/>
      <c r="J101" s="58"/>
      <c r="K101" s="56"/>
      <c r="L101" s="56"/>
      <c r="M101" s="56"/>
      <c r="N101" s="56"/>
      <c r="O101" s="60"/>
      <c r="P101" s="70"/>
      <c r="Q101" s="70"/>
      <c r="R101" s="70"/>
      <c r="S101" s="62"/>
      <c r="T101" s="62"/>
      <c r="U101" s="29"/>
      <c r="V101" s="52"/>
      <c r="W101" s="27"/>
    </row>
    <row r="102" spans="1:23" ht="11.25">
      <c r="A102" s="52"/>
      <c r="B102" s="68"/>
      <c r="C102" s="54"/>
      <c r="D102" s="55"/>
      <c r="E102" s="56"/>
      <c r="F102" s="56"/>
      <c r="G102" s="81"/>
      <c r="H102" s="78"/>
      <c r="I102" s="78"/>
      <c r="J102" s="58"/>
      <c r="K102" s="56"/>
      <c r="L102" s="56"/>
      <c r="M102" s="56"/>
      <c r="N102" s="56"/>
      <c r="O102" s="60"/>
      <c r="P102" s="70"/>
      <c r="Q102" s="70"/>
      <c r="R102" s="70"/>
      <c r="S102" s="62"/>
      <c r="T102" s="62"/>
      <c r="U102" s="29"/>
      <c r="V102" s="52"/>
      <c r="W102" s="27"/>
    </row>
    <row r="103" spans="1:23" ht="11.25">
      <c r="A103" s="52"/>
      <c r="B103" s="68"/>
      <c r="C103" s="54"/>
      <c r="D103" s="55"/>
      <c r="E103" s="56"/>
      <c r="F103" s="56"/>
      <c r="G103" s="81"/>
      <c r="H103" s="58"/>
      <c r="I103" s="58"/>
      <c r="J103" s="58"/>
      <c r="K103" s="56"/>
      <c r="L103" s="56"/>
      <c r="M103" s="56"/>
      <c r="N103" s="56"/>
      <c r="O103" s="60"/>
      <c r="P103" s="70"/>
      <c r="Q103" s="70"/>
      <c r="R103" s="70"/>
      <c r="S103" s="62"/>
      <c r="T103" s="62"/>
      <c r="U103" s="29"/>
      <c r="V103" s="52"/>
      <c r="W103" s="27"/>
    </row>
    <row r="104" spans="1:23" ht="11.25">
      <c r="A104" s="52"/>
      <c r="B104" s="69"/>
      <c r="C104" s="54"/>
      <c r="D104" s="55"/>
      <c r="E104" s="56"/>
      <c r="F104" s="56"/>
      <c r="G104" s="57"/>
      <c r="H104" s="58"/>
      <c r="I104" s="58"/>
      <c r="J104" s="78"/>
      <c r="K104" s="56"/>
      <c r="L104" s="56"/>
      <c r="M104" s="56"/>
      <c r="N104" s="56"/>
      <c r="O104" s="60"/>
      <c r="P104" s="70"/>
      <c r="Q104" s="70"/>
      <c r="R104" s="70"/>
      <c r="S104" s="62"/>
      <c r="T104" s="62"/>
      <c r="U104" s="29"/>
      <c r="V104" s="52"/>
      <c r="W104" s="27"/>
    </row>
    <row r="105" spans="1:23" ht="11.25">
      <c r="A105" s="52"/>
      <c r="B105" s="68"/>
      <c r="C105" s="54"/>
      <c r="D105" s="55"/>
      <c r="E105" s="56"/>
      <c r="F105" s="56"/>
      <c r="G105" s="57"/>
      <c r="H105" s="80"/>
      <c r="I105" s="58"/>
      <c r="J105" s="58"/>
      <c r="K105" s="56"/>
      <c r="L105" s="56"/>
      <c r="M105" s="56"/>
      <c r="N105" s="56"/>
      <c r="O105" s="60"/>
      <c r="P105" s="70"/>
      <c r="Q105" s="70"/>
      <c r="R105" s="70"/>
      <c r="S105" s="62"/>
      <c r="T105" s="62"/>
      <c r="U105" s="29"/>
      <c r="V105" s="52"/>
      <c r="W105" s="27"/>
    </row>
    <row r="106" spans="1:23" ht="11.25">
      <c r="A106" s="52"/>
      <c r="B106" s="69"/>
      <c r="C106" s="54"/>
      <c r="D106" s="55"/>
      <c r="E106" s="56"/>
      <c r="F106" s="56"/>
      <c r="G106" s="57"/>
      <c r="H106" s="58"/>
      <c r="I106" s="80"/>
      <c r="J106" s="58"/>
      <c r="K106" s="56"/>
      <c r="L106" s="56"/>
      <c r="M106" s="56"/>
      <c r="N106" s="56"/>
      <c r="O106" s="60"/>
      <c r="P106" s="70"/>
      <c r="Q106" s="70"/>
      <c r="R106" s="70"/>
      <c r="S106" s="62"/>
      <c r="T106" s="62"/>
      <c r="U106" s="29"/>
      <c r="V106" s="52"/>
      <c r="W106" s="27"/>
    </row>
    <row r="107" spans="1:23" ht="11.25">
      <c r="A107" s="52"/>
      <c r="B107" s="68"/>
      <c r="C107" s="54"/>
      <c r="D107" s="55"/>
      <c r="E107" s="56"/>
      <c r="F107" s="56"/>
      <c r="G107" s="57"/>
      <c r="H107" s="58"/>
      <c r="I107" s="58"/>
      <c r="J107" s="58"/>
      <c r="K107" s="56"/>
      <c r="L107" s="56"/>
      <c r="M107" s="56"/>
      <c r="N107" s="56"/>
      <c r="O107" s="60"/>
      <c r="P107" s="70"/>
      <c r="Q107" s="70"/>
      <c r="R107" s="70"/>
      <c r="S107" s="62"/>
      <c r="T107" s="62"/>
      <c r="U107" s="29"/>
      <c r="V107" s="52"/>
      <c r="W107" s="27"/>
    </row>
    <row r="108" spans="1:23" ht="11.25">
      <c r="A108" s="52"/>
      <c r="B108" s="68"/>
      <c r="C108" s="54"/>
      <c r="D108" s="55"/>
      <c r="E108" s="56"/>
      <c r="F108" s="56"/>
      <c r="G108" s="57"/>
      <c r="H108" s="58"/>
      <c r="I108" s="58"/>
      <c r="J108" s="58"/>
      <c r="K108" s="56"/>
      <c r="L108" s="56"/>
      <c r="M108" s="56"/>
      <c r="N108" s="56"/>
      <c r="O108" s="60"/>
      <c r="P108" s="70"/>
      <c r="Q108" s="70"/>
      <c r="R108" s="70"/>
      <c r="S108" s="62"/>
      <c r="T108" s="62"/>
      <c r="U108" s="29"/>
      <c r="V108" s="52"/>
      <c r="W108" s="27"/>
    </row>
    <row r="109" spans="1:23" ht="11.25">
      <c r="A109" s="52"/>
      <c r="B109" s="69"/>
      <c r="C109" s="54"/>
      <c r="D109" s="55"/>
      <c r="E109" s="56"/>
      <c r="F109" s="56"/>
      <c r="G109" s="57"/>
      <c r="H109" s="58"/>
      <c r="I109" s="58"/>
      <c r="J109" s="58"/>
      <c r="K109" s="56"/>
      <c r="L109" s="56"/>
      <c r="M109" s="56"/>
      <c r="N109" s="56"/>
      <c r="O109" s="60"/>
      <c r="P109" s="70"/>
      <c r="Q109" s="70"/>
      <c r="R109" s="70"/>
      <c r="S109" s="62"/>
      <c r="T109" s="62"/>
      <c r="U109" s="29"/>
      <c r="V109" s="52"/>
      <c r="W109" s="27"/>
    </row>
    <row r="110" spans="1:23" ht="12.75">
      <c r="A110" s="52"/>
      <c r="B110" s="63"/>
      <c r="C110" s="63"/>
      <c r="D110" s="64"/>
      <c r="E110" s="65"/>
      <c r="F110" s="65"/>
      <c r="G110" s="65"/>
      <c r="H110" s="66"/>
      <c r="I110" s="65"/>
      <c r="J110" s="65"/>
      <c r="K110" s="65"/>
      <c r="L110" s="65"/>
      <c r="M110" s="65"/>
      <c r="N110" s="65"/>
      <c r="O110" s="67"/>
      <c r="P110" s="65"/>
      <c r="Q110" s="65"/>
      <c r="R110" s="65"/>
      <c r="S110" s="62"/>
      <c r="T110" s="62"/>
      <c r="U110" s="29"/>
      <c r="V110" s="52"/>
      <c r="W110" s="27"/>
    </row>
    <row r="111" spans="1:23" ht="12.75">
      <c r="A111" s="52"/>
      <c r="B111" s="63"/>
      <c r="C111" s="63"/>
      <c r="D111" s="64"/>
      <c r="E111" s="65"/>
      <c r="F111" s="65"/>
      <c r="G111" s="65"/>
      <c r="H111" s="66"/>
      <c r="I111" s="65"/>
      <c r="J111" s="65"/>
      <c r="K111" s="65"/>
      <c r="L111" s="65"/>
      <c r="M111" s="65"/>
      <c r="N111" s="65"/>
      <c r="O111" s="82"/>
      <c r="P111" s="65"/>
      <c r="Q111" s="65"/>
      <c r="R111" s="67"/>
      <c r="S111" s="62"/>
      <c r="T111" s="62"/>
      <c r="U111" s="29"/>
      <c r="V111" s="52"/>
      <c r="W111" s="27"/>
    </row>
    <row r="112" spans="1:23" ht="12.75">
      <c r="A112" s="52"/>
      <c r="B112" s="70"/>
      <c r="C112" s="70"/>
      <c r="D112" s="72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60"/>
      <c r="P112" s="70"/>
      <c r="Q112" s="52"/>
      <c r="R112" s="83"/>
      <c r="S112" s="52"/>
      <c r="T112" s="52"/>
      <c r="U112" s="52"/>
      <c r="V112" s="52"/>
      <c r="W112" s="27"/>
    </row>
    <row r="113" spans="1:23" ht="12.75">
      <c r="A113" s="52"/>
      <c r="B113" s="70"/>
      <c r="C113" s="70"/>
      <c r="D113" s="72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60"/>
      <c r="P113" s="70"/>
      <c r="Q113" s="52"/>
      <c r="R113" s="83"/>
      <c r="S113" s="52"/>
      <c r="T113" s="52"/>
      <c r="U113" s="52"/>
      <c r="V113" s="52"/>
      <c r="W113" s="27"/>
    </row>
    <row r="114" spans="1:23" ht="12.75">
      <c r="A114" s="52"/>
      <c r="B114" s="70"/>
      <c r="C114" s="70"/>
      <c r="D114" s="72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60"/>
      <c r="P114" s="70"/>
      <c r="Q114" s="52"/>
      <c r="R114" s="83"/>
      <c r="S114" s="52"/>
      <c r="T114" s="52"/>
      <c r="U114" s="52"/>
      <c r="V114" s="52"/>
      <c r="W114" s="27"/>
    </row>
    <row r="115" spans="1:23" ht="12.75">
      <c r="A115" s="52"/>
      <c r="B115" s="70"/>
      <c r="C115" s="70"/>
      <c r="D115" s="72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60"/>
      <c r="P115" s="70"/>
      <c r="Q115" s="52"/>
      <c r="R115" s="83"/>
      <c r="S115" s="52"/>
      <c r="T115" s="52"/>
      <c r="U115" s="52"/>
      <c r="V115" s="52"/>
      <c r="W115" s="27"/>
    </row>
    <row r="116" spans="1:23" ht="12.75">
      <c r="A116" s="52"/>
      <c r="B116" s="70"/>
      <c r="C116" s="70"/>
      <c r="D116" s="72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60"/>
      <c r="P116" s="70"/>
      <c r="Q116" s="52"/>
      <c r="R116" s="83"/>
      <c r="S116" s="52"/>
      <c r="T116" s="52"/>
      <c r="U116" s="52"/>
      <c r="V116" s="52"/>
      <c r="W116" s="27"/>
    </row>
    <row r="117" spans="1:23" ht="12.75">
      <c r="A117" s="52"/>
      <c r="B117" s="70"/>
      <c r="C117" s="70"/>
      <c r="D117" s="72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60"/>
      <c r="P117" s="70"/>
      <c r="Q117" s="52"/>
      <c r="R117" s="83"/>
      <c r="S117" s="52"/>
      <c r="T117" s="52"/>
      <c r="U117" s="52"/>
      <c r="V117" s="52"/>
      <c r="W117" s="27"/>
    </row>
    <row r="118" spans="1:23" ht="12.75">
      <c r="A118" s="52"/>
      <c r="B118" s="70"/>
      <c r="C118" s="70"/>
      <c r="D118" s="72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60"/>
      <c r="P118" s="70"/>
      <c r="Q118" s="52"/>
      <c r="R118" s="83"/>
      <c r="S118" s="52"/>
      <c r="T118" s="52"/>
      <c r="U118" s="52"/>
      <c r="V118" s="52"/>
      <c r="W118" s="27"/>
    </row>
    <row r="119" spans="1:23" ht="12.75">
      <c r="A119" s="52"/>
      <c r="B119" s="70"/>
      <c r="C119" s="70"/>
      <c r="D119" s="72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60"/>
      <c r="P119" s="70"/>
      <c r="Q119" s="52"/>
      <c r="R119" s="83"/>
      <c r="S119" s="52"/>
      <c r="T119" s="52"/>
      <c r="U119" s="52"/>
      <c r="V119" s="52"/>
      <c r="W119" s="27"/>
    </row>
    <row r="120" spans="1:23" ht="12.75">
      <c r="A120" s="52"/>
      <c r="B120" s="70"/>
      <c r="C120" s="70"/>
      <c r="D120" s="72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60"/>
      <c r="P120" s="70"/>
      <c r="Q120" s="52"/>
      <c r="R120" s="83"/>
      <c r="S120" s="52"/>
      <c r="T120" s="52"/>
      <c r="U120" s="52"/>
      <c r="V120" s="52"/>
      <c r="W120" s="27"/>
    </row>
    <row r="121" spans="1:23" ht="12.75">
      <c r="A121" s="52"/>
      <c r="B121" s="70"/>
      <c r="C121" s="70"/>
      <c r="D121" s="72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60"/>
      <c r="P121" s="70"/>
      <c r="Q121" s="52"/>
      <c r="R121" s="83"/>
      <c r="S121" s="52"/>
      <c r="T121" s="52"/>
      <c r="U121" s="52"/>
      <c r="V121" s="52"/>
      <c r="W121" s="27"/>
    </row>
    <row r="122" spans="1:23" ht="12.75">
      <c r="A122" s="52"/>
      <c r="B122" s="70"/>
      <c r="C122" s="70"/>
      <c r="D122" s="72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60"/>
      <c r="P122" s="70"/>
      <c r="Q122" s="52"/>
      <c r="R122" s="83"/>
      <c r="S122" s="52"/>
      <c r="T122" s="52"/>
      <c r="U122" s="52"/>
      <c r="V122" s="52"/>
      <c r="W122" s="27"/>
    </row>
    <row r="123" spans="1:23" ht="12.75">
      <c r="A123" s="52"/>
      <c r="B123" s="70"/>
      <c r="C123" s="70"/>
      <c r="D123" s="72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60"/>
      <c r="P123" s="70"/>
      <c r="Q123" s="52"/>
      <c r="R123" s="83"/>
      <c r="S123" s="52"/>
      <c r="T123" s="52"/>
      <c r="U123" s="52"/>
      <c r="V123" s="52"/>
      <c r="W123" s="27"/>
    </row>
    <row r="124" spans="1:23" ht="12.75">
      <c r="A124" s="52"/>
      <c r="B124" s="70"/>
      <c r="C124" s="70"/>
      <c r="D124" s="72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60"/>
      <c r="P124" s="70"/>
      <c r="Q124" s="52"/>
      <c r="R124" s="83"/>
      <c r="S124" s="52"/>
      <c r="T124" s="52"/>
      <c r="U124" s="52"/>
      <c r="V124" s="52"/>
      <c r="W124" s="27"/>
    </row>
    <row r="125" spans="1:23" ht="12.75">
      <c r="A125" s="70"/>
      <c r="B125" s="70"/>
      <c r="C125" s="70"/>
      <c r="D125" s="72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60"/>
      <c r="P125" s="70"/>
      <c r="Q125" s="52"/>
      <c r="R125" s="83"/>
      <c r="S125" s="52"/>
      <c r="T125" s="52"/>
      <c r="U125" s="52"/>
      <c r="V125" s="52"/>
      <c r="W125" s="27"/>
    </row>
    <row r="126" spans="1:23" ht="12.75">
      <c r="A126" s="70"/>
      <c r="B126" s="70"/>
      <c r="C126" s="70"/>
      <c r="D126" s="72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60"/>
      <c r="P126" s="70"/>
      <c r="Q126" s="52"/>
      <c r="R126" s="83"/>
      <c r="S126" s="52"/>
      <c r="T126" s="52"/>
      <c r="U126" s="52"/>
      <c r="V126" s="52"/>
      <c r="W126" s="27"/>
    </row>
    <row r="127" spans="1:23" ht="12.75">
      <c r="A127" s="70"/>
      <c r="B127" s="70"/>
      <c r="C127" s="70"/>
      <c r="D127" s="72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60"/>
      <c r="P127" s="70"/>
      <c r="Q127" s="52"/>
      <c r="R127" s="83"/>
      <c r="S127" s="52"/>
      <c r="T127" s="52"/>
      <c r="U127" s="52"/>
      <c r="V127" s="52"/>
      <c r="W127" s="27"/>
    </row>
    <row r="128" spans="1:23" ht="12.75">
      <c r="A128" s="70"/>
      <c r="B128" s="70"/>
      <c r="C128" s="70"/>
      <c r="D128" s="72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60"/>
      <c r="P128" s="70"/>
      <c r="Q128" s="52"/>
      <c r="R128" s="83"/>
      <c r="S128" s="52"/>
      <c r="T128" s="52"/>
      <c r="U128" s="52"/>
      <c r="V128" s="52"/>
      <c r="W128" s="27"/>
    </row>
    <row r="129" spans="1:23" ht="12.75">
      <c r="A129" s="70"/>
      <c r="B129" s="70"/>
      <c r="C129" s="70"/>
      <c r="D129" s="72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60"/>
      <c r="P129" s="70"/>
      <c r="Q129" s="52"/>
      <c r="R129" s="83"/>
      <c r="S129" s="52"/>
      <c r="T129" s="52"/>
      <c r="U129" s="52"/>
      <c r="V129" s="52"/>
      <c r="W129" s="27"/>
    </row>
    <row r="130" spans="1:23" ht="12.75">
      <c r="A130" s="70"/>
      <c r="B130" s="70"/>
      <c r="C130" s="70"/>
      <c r="D130" s="72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60"/>
      <c r="P130" s="70"/>
      <c r="Q130" s="52"/>
      <c r="R130" s="83"/>
      <c r="S130" s="52"/>
      <c r="T130" s="52"/>
      <c r="U130" s="52"/>
      <c r="V130" s="52"/>
      <c r="W130" s="27"/>
    </row>
    <row r="131" spans="1:23" ht="12.75">
      <c r="A131" s="70"/>
      <c r="B131" s="70"/>
      <c r="C131" s="70"/>
      <c r="D131" s="72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60"/>
      <c r="P131" s="70"/>
      <c r="Q131" s="52"/>
      <c r="R131" s="83"/>
      <c r="S131" s="52"/>
      <c r="T131" s="52"/>
      <c r="U131" s="52"/>
      <c r="V131" s="52"/>
      <c r="W131" s="27"/>
    </row>
    <row r="132" spans="1:23" ht="12.75">
      <c r="A132" s="70"/>
      <c r="B132" s="70"/>
      <c r="C132" s="70"/>
      <c r="D132" s="72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60"/>
      <c r="P132" s="70"/>
      <c r="Q132" s="52"/>
      <c r="R132" s="83"/>
      <c r="S132" s="52"/>
      <c r="T132" s="52"/>
      <c r="U132" s="52"/>
      <c r="V132" s="52"/>
      <c r="W132" s="27"/>
    </row>
    <row r="133" spans="1:23" ht="12.75">
      <c r="A133" s="70"/>
      <c r="B133" s="70"/>
      <c r="C133" s="70"/>
      <c r="D133" s="72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60"/>
      <c r="P133" s="70"/>
      <c r="Q133" s="52"/>
      <c r="R133" s="83"/>
      <c r="S133" s="52"/>
      <c r="T133" s="52"/>
      <c r="U133" s="52"/>
      <c r="V133" s="52"/>
      <c r="W133" s="27"/>
    </row>
    <row r="134" spans="1:23" ht="12.75">
      <c r="A134" s="70"/>
      <c r="B134" s="70"/>
      <c r="C134" s="70"/>
      <c r="D134" s="72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60"/>
      <c r="P134" s="70"/>
      <c r="Q134" s="52"/>
      <c r="R134" s="83"/>
      <c r="S134" s="52"/>
      <c r="T134" s="52"/>
      <c r="U134" s="52"/>
      <c r="V134" s="52"/>
      <c r="W134" s="27"/>
    </row>
    <row r="135" spans="1:23" ht="12.75">
      <c r="A135" s="70"/>
      <c r="B135" s="70"/>
      <c r="C135" s="70"/>
      <c r="D135" s="72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60"/>
      <c r="P135" s="70"/>
      <c r="Q135" s="52"/>
      <c r="R135" s="83"/>
      <c r="S135" s="52"/>
      <c r="T135" s="52"/>
      <c r="U135" s="52"/>
      <c r="V135" s="52"/>
      <c r="W135" s="27"/>
    </row>
    <row r="136" spans="1:23" ht="12.75">
      <c r="A136" s="70"/>
      <c r="B136" s="70"/>
      <c r="C136" s="70"/>
      <c r="D136" s="72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60"/>
      <c r="P136" s="70"/>
      <c r="Q136" s="52"/>
      <c r="R136" s="83"/>
      <c r="S136" s="52"/>
      <c r="T136" s="52"/>
      <c r="U136" s="52"/>
      <c r="V136" s="52"/>
      <c r="W136" s="27"/>
    </row>
    <row r="137" spans="1:23" ht="12.75">
      <c r="A137" s="70"/>
      <c r="B137" s="70"/>
      <c r="C137" s="70"/>
      <c r="D137" s="72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60"/>
      <c r="P137" s="70"/>
      <c r="Q137" s="52"/>
      <c r="R137" s="83"/>
      <c r="S137" s="52"/>
      <c r="T137" s="52"/>
      <c r="U137" s="52"/>
      <c r="V137" s="52"/>
      <c r="W137" s="27"/>
    </row>
    <row r="138" spans="1:23" ht="12.75">
      <c r="A138" s="70"/>
      <c r="B138" s="70"/>
      <c r="C138" s="70"/>
      <c r="D138" s="72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60"/>
      <c r="P138" s="70"/>
      <c r="Q138" s="52"/>
      <c r="R138" s="83"/>
      <c r="S138" s="52"/>
      <c r="T138" s="52"/>
      <c r="U138" s="52"/>
      <c r="V138" s="52"/>
      <c r="W138" s="27"/>
    </row>
    <row r="139" spans="1:23" ht="12.75">
      <c r="A139" s="70"/>
      <c r="B139" s="70"/>
      <c r="C139" s="70"/>
      <c r="D139" s="72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60"/>
      <c r="P139" s="70"/>
      <c r="Q139" s="52"/>
      <c r="R139" s="83"/>
      <c r="S139" s="52"/>
      <c r="T139" s="52"/>
      <c r="U139" s="52"/>
      <c r="V139" s="52"/>
      <c r="W139" s="27"/>
    </row>
    <row r="140" spans="1:23" ht="12.75">
      <c r="A140" s="70"/>
      <c r="B140" s="70"/>
      <c r="C140" s="70"/>
      <c r="D140" s="72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60"/>
      <c r="P140" s="70"/>
      <c r="Q140" s="52"/>
      <c r="R140" s="83"/>
      <c r="S140" s="52"/>
      <c r="T140" s="52"/>
      <c r="U140" s="52"/>
      <c r="V140" s="52"/>
      <c r="W140" s="27"/>
    </row>
    <row r="141" spans="1:23" ht="12.75">
      <c r="A141" s="70"/>
      <c r="B141" s="70"/>
      <c r="C141" s="70"/>
      <c r="D141" s="72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60"/>
      <c r="P141" s="70"/>
      <c r="Q141" s="52"/>
      <c r="R141" s="83"/>
      <c r="S141" s="52"/>
      <c r="T141" s="52"/>
      <c r="U141" s="52"/>
      <c r="V141" s="52"/>
      <c r="W141" s="27"/>
    </row>
    <row r="142" spans="1:23" ht="12.75">
      <c r="A142" s="70"/>
      <c r="B142" s="70"/>
      <c r="C142" s="70"/>
      <c r="D142" s="72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60"/>
      <c r="P142" s="70"/>
      <c r="Q142" s="52"/>
      <c r="R142" s="83"/>
      <c r="S142" s="52"/>
      <c r="T142" s="52"/>
      <c r="U142" s="52"/>
      <c r="V142" s="52"/>
      <c r="W142" s="27"/>
    </row>
    <row r="143" spans="1:23" ht="12.75">
      <c r="A143" s="70"/>
      <c r="B143" s="70"/>
      <c r="C143" s="70"/>
      <c r="D143" s="72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60"/>
      <c r="P143" s="70"/>
      <c r="Q143" s="52"/>
      <c r="R143" s="83"/>
      <c r="S143" s="52"/>
      <c r="T143" s="52"/>
      <c r="U143" s="52"/>
      <c r="V143" s="52"/>
      <c r="W143" s="27"/>
    </row>
    <row r="144" spans="1:23" ht="12.75">
      <c r="A144" s="70"/>
      <c r="B144" s="70"/>
      <c r="C144" s="70"/>
      <c r="D144" s="72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60"/>
      <c r="P144" s="70"/>
      <c r="Q144" s="52"/>
      <c r="R144" s="83"/>
      <c r="S144" s="52"/>
      <c r="T144" s="52"/>
      <c r="U144" s="52"/>
      <c r="V144" s="52"/>
      <c r="W144" s="27"/>
    </row>
    <row r="145" spans="1:23" ht="12.75">
      <c r="A145" s="70"/>
      <c r="B145" s="70"/>
      <c r="C145" s="70"/>
      <c r="D145" s="72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60"/>
      <c r="P145" s="70"/>
      <c r="Q145" s="52"/>
      <c r="R145" s="83"/>
      <c r="S145" s="52"/>
      <c r="T145" s="52"/>
      <c r="U145" s="52"/>
      <c r="V145" s="52"/>
      <c r="W145" s="27"/>
    </row>
    <row r="146" spans="1:23" ht="12.75">
      <c r="A146" s="70"/>
      <c r="B146" s="70"/>
      <c r="C146" s="70"/>
      <c r="D146" s="72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60"/>
      <c r="P146" s="70"/>
      <c r="Q146" s="52"/>
      <c r="R146" s="83"/>
      <c r="S146" s="52"/>
      <c r="T146" s="52"/>
      <c r="U146" s="52"/>
      <c r="V146" s="52"/>
      <c r="W146" s="27"/>
    </row>
    <row r="147" spans="1:23" ht="12.75">
      <c r="A147" s="70"/>
      <c r="B147" s="70"/>
      <c r="C147" s="70"/>
      <c r="D147" s="72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60"/>
      <c r="P147" s="70"/>
      <c r="Q147" s="52"/>
      <c r="R147" s="83"/>
      <c r="S147" s="52"/>
      <c r="T147" s="52"/>
      <c r="U147" s="52"/>
      <c r="V147" s="52"/>
      <c r="W147" s="27"/>
    </row>
    <row r="148" spans="1:23" ht="12.75">
      <c r="A148" s="70"/>
      <c r="B148" s="70"/>
      <c r="C148" s="70"/>
      <c r="D148" s="72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60"/>
      <c r="P148" s="70"/>
      <c r="Q148" s="52"/>
      <c r="R148" s="83"/>
      <c r="S148" s="52"/>
      <c r="T148" s="52"/>
      <c r="U148" s="52"/>
      <c r="V148" s="52"/>
      <c r="W148" s="27"/>
    </row>
    <row r="149" spans="1:23" ht="12.75">
      <c r="A149" s="70"/>
      <c r="B149" s="70"/>
      <c r="C149" s="70"/>
      <c r="D149" s="72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60"/>
      <c r="P149" s="70"/>
      <c r="Q149" s="52"/>
      <c r="R149" s="83"/>
      <c r="S149" s="52"/>
      <c r="T149" s="52"/>
      <c r="U149" s="52"/>
      <c r="V149" s="52"/>
      <c r="W149" s="27"/>
    </row>
    <row r="150" spans="1:23" ht="12.75">
      <c r="A150" s="70"/>
      <c r="B150" s="70"/>
      <c r="C150" s="70"/>
      <c r="D150" s="72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60"/>
      <c r="P150" s="70"/>
      <c r="Q150" s="52"/>
      <c r="R150" s="83"/>
      <c r="S150" s="52"/>
      <c r="T150" s="52"/>
      <c r="U150" s="52"/>
      <c r="V150" s="52"/>
      <c r="W150" s="27"/>
    </row>
    <row r="151" spans="1:23" ht="12.75">
      <c r="A151" s="70"/>
      <c r="B151" s="70"/>
      <c r="C151" s="70"/>
      <c r="D151" s="72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60"/>
      <c r="P151" s="70"/>
      <c r="Q151" s="52"/>
      <c r="R151" s="83"/>
      <c r="S151" s="52"/>
      <c r="T151" s="52"/>
      <c r="U151" s="52"/>
      <c r="V151" s="52"/>
      <c r="W151" s="27"/>
    </row>
    <row r="152" spans="1:23" ht="12.75">
      <c r="A152" s="70"/>
      <c r="B152" s="70"/>
      <c r="C152" s="70"/>
      <c r="D152" s="72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60"/>
      <c r="P152" s="70"/>
      <c r="Q152" s="52"/>
      <c r="R152" s="83"/>
      <c r="S152" s="52"/>
      <c r="T152" s="52"/>
      <c r="U152" s="52"/>
      <c r="V152" s="52"/>
      <c r="W152" s="27"/>
    </row>
    <row r="153" spans="1:23" ht="12.75">
      <c r="A153" s="70"/>
      <c r="B153" s="70"/>
      <c r="C153" s="70"/>
      <c r="D153" s="72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60"/>
      <c r="P153" s="70"/>
      <c r="Q153" s="52"/>
      <c r="R153" s="83"/>
      <c r="S153" s="52"/>
      <c r="T153" s="52"/>
      <c r="U153" s="52"/>
      <c r="V153" s="52"/>
      <c r="W153" s="27"/>
    </row>
    <row r="154" spans="1:23" ht="12.75">
      <c r="A154" s="70"/>
      <c r="B154" s="70"/>
      <c r="C154" s="70"/>
      <c r="D154" s="72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60"/>
      <c r="P154" s="70"/>
      <c r="Q154" s="52"/>
      <c r="R154" s="83"/>
      <c r="S154" s="52"/>
      <c r="T154" s="52"/>
      <c r="U154" s="52"/>
      <c r="V154" s="52"/>
      <c r="W154" s="27"/>
    </row>
    <row r="155" spans="1:23" ht="12.75">
      <c r="A155" s="70"/>
      <c r="B155" s="70"/>
      <c r="C155" s="70"/>
      <c r="D155" s="72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60"/>
      <c r="P155" s="70"/>
      <c r="Q155" s="52"/>
      <c r="R155" s="83"/>
      <c r="S155" s="52"/>
      <c r="T155" s="52"/>
      <c r="U155" s="52"/>
      <c r="V155" s="52"/>
      <c r="W155" s="27"/>
    </row>
    <row r="156" spans="1:23" ht="12.75">
      <c r="A156" s="70"/>
      <c r="B156" s="70"/>
      <c r="C156" s="70"/>
      <c r="D156" s="72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60"/>
      <c r="P156" s="70"/>
      <c r="Q156" s="52"/>
      <c r="R156" s="83"/>
      <c r="S156" s="52"/>
      <c r="T156" s="52"/>
      <c r="U156" s="52"/>
      <c r="V156" s="52"/>
      <c r="W156" s="27"/>
    </row>
    <row r="157" spans="1:23" ht="12.75">
      <c r="A157" s="70"/>
      <c r="B157" s="70"/>
      <c r="C157" s="70"/>
      <c r="D157" s="72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60"/>
      <c r="P157" s="70"/>
      <c r="Q157" s="52"/>
      <c r="R157" s="83"/>
      <c r="S157" s="52"/>
      <c r="T157" s="52"/>
      <c r="U157" s="52"/>
      <c r="V157" s="52"/>
      <c r="W157" s="27"/>
    </row>
    <row r="158" spans="1:23" ht="12.75">
      <c r="A158" s="70"/>
      <c r="B158" s="70"/>
      <c r="C158" s="70"/>
      <c r="D158" s="72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60"/>
      <c r="P158" s="70"/>
      <c r="Q158" s="52"/>
      <c r="R158" s="83"/>
      <c r="S158" s="52"/>
      <c r="T158" s="52"/>
      <c r="U158" s="52"/>
      <c r="V158" s="52"/>
      <c r="W158" s="27"/>
    </row>
    <row r="159" spans="1:23" ht="12.75">
      <c r="A159" s="70"/>
      <c r="B159" s="70"/>
      <c r="C159" s="70"/>
      <c r="D159" s="72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60"/>
      <c r="P159" s="70"/>
      <c r="Q159" s="52"/>
      <c r="R159" s="83"/>
      <c r="S159" s="52"/>
      <c r="T159" s="52"/>
      <c r="U159" s="52"/>
      <c r="V159" s="52"/>
      <c r="W159" s="27"/>
    </row>
    <row r="160" spans="1:23" ht="12.75">
      <c r="A160" s="70"/>
      <c r="B160" s="70"/>
      <c r="C160" s="70"/>
      <c r="D160" s="72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60"/>
      <c r="P160" s="70"/>
      <c r="Q160" s="52"/>
      <c r="R160" s="83"/>
      <c r="S160" s="52"/>
      <c r="T160" s="52"/>
      <c r="U160" s="52"/>
      <c r="V160" s="52"/>
      <c r="W160" s="27"/>
    </row>
    <row r="161" spans="1:23" ht="12.75">
      <c r="A161" s="70"/>
      <c r="B161" s="70"/>
      <c r="C161" s="70"/>
      <c r="D161" s="72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60"/>
      <c r="P161" s="70"/>
      <c r="Q161" s="52"/>
      <c r="R161" s="83"/>
      <c r="S161" s="52"/>
      <c r="T161" s="52"/>
      <c r="U161" s="52"/>
      <c r="V161" s="52"/>
      <c r="W161" s="27"/>
    </row>
    <row r="162" spans="1:23" ht="12.75">
      <c r="A162" s="70"/>
      <c r="B162" s="70"/>
      <c r="C162" s="70"/>
      <c r="D162" s="72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60"/>
      <c r="P162" s="70"/>
      <c r="Q162" s="52"/>
      <c r="R162" s="83"/>
      <c r="S162" s="52"/>
      <c r="T162" s="52"/>
      <c r="U162" s="52"/>
      <c r="V162" s="52"/>
      <c r="W162" s="27"/>
    </row>
    <row r="163" spans="1:23" ht="12.75">
      <c r="A163" s="70"/>
      <c r="B163" s="70"/>
      <c r="C163" s="70"/>
      <c r="D163" s="72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60"/>
      <c r="P163" s="70"/>
      <c r="Q163" s="52"/>
      <c r="R163" s="83"/>
      <c r="S163" s="52"/>
      <c r="T163" s="52"/>
      <c r="U163" s="52"/>
      <c r="V163" s="52"/>
      <c r="W163" s="27"/>
    </row>
    <row r="164" spans="1:23" ht="12.75">
      <c r="A164" s="70"/>
      <c r="B164" s="70"/>
      <c r="C164" s="70"/>
      <c r="D164" s="72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60"/>
      <c r="P164" s="70"/>
      <c r="Q164" s="52"/>
      <c r="R164" s="83"/>
      <c r="S164" s="52"/>
      <c r="T164" s="52"/>
      <c r="U164" s="52"/>
      <c r="V164" s="52"/>
      <c r="W164" s="27"/>
    </row>
    <row r="165" spans="1:23" ht="12.75">
      <c r="A165" s="70"/>
      <c r="B165" s="70"/>
      <c r="C165" s="70"/>
      <c r="D165" s="72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60"/>
      <c r="P165" s="70"/>
      <c r="Q165" s="52"/>
      <c r="R165" s="83"/>
      <c r="S165" s="52"/>
      <c r="T165" s="52"/>
      <c r="U165" s="52"/>
      <c r="V165" s="52"/>
      <c r="W165" s="27"/>
    </row>
    <row r="166" spans="1:23" ht="12.75">
      <c r="A166" s="70"/>
      <c r="B166" s="70"/>
      <c r="C166" s="70"/>
      <c r="D166" s="72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60"/>
      <c r="P166" s="70"/>
      <c r="Q166" s="52"/>
      <c r="R166" s="83"/>
      <c r="S166" s="52"/>
      <c r="T166" s="52"/>
      <c r="U166" s="52"/>
      <c r="V166" s="52"/>
      <c r="W166" s="27"/>
    </row>
    <row r="167" spans="1:23" ht="12.75">
      <c r="A167" s="70"/>
      <c r="B167" s="70"/>
      <c r="C167" s="70"/>
      <c r="D167" s="72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60"/>
      <c r="P167" s="70"/>
      <c r="Q167" s="52"/>
      <c r="R167" s="83"/>
      <c r="S167" s="52"/>
      <c r="T167" s="52"/>
      <c r="U167" s="52"/>
      <c r="V167" s="52"/>
      <c r="W167" s="27"/>
    </row>
    <row r="168" spans="1:23" ht="12.75">
      <c r="A168" s="70"/>
      <c r="B168" s="70"/>
      <c r="C168" s="70"/>
      <c r="D168" s="72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60"/>
      <c r="P168" s="70"/>
      <c r="Q168" s="70"/>
      <c r="R168" s="83"/>
      <c r="S168" s="52"/>
      <c r="T168" s="52"/>
      <c r="U168" s="70"/>
      <c r="V168" s="70"/>
      <c r="W168" s="27"/>
    </row>
    <row r="169" spans="1:23" ht="12.75">
      <c r="A169" s="70"/>
      <c r="B169" s="70"/>
      <c r="C169" s="70"/>
      <c r="D169" s="72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60"/>
      <c r="P169" s="70"/>
      <c r="Q169" s="70"/>
      <c r="R169" s="83"/>
      <c r="S169" s="52"/>
      <c r="T169" s="52"/>
      <c r="U169" s="70"/>
      <c r="V169" s="70"/>
      <c r="W169" s="27"/>
    </row>
    <row r="170" spans="1:23" ht="12.75">
      <c r="A170" s="70"/>
      <c r="B170" s="70"/>
      <c r="C170" s="70"/>
      <c r="D170" s="72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60"/>
      <c r="P170" s="70"/>
      <c r="Q170" s="70"/>
      <c r="R170" s="83"/>
      <c r="S170" s="52"/>
      <c r="T170" s="52"/>
      <c r="U170" s="70"/>
      <c r="V170" s="70"/>
      <c r="W170" s="27"/>
    </row>
    <row r="171" spans="1:23" ht="12.75">
      <c r="A171" s="70"/>
      <c r="B171" s="70"/>
      <c r="C171" s="70"/>
      <c r="D171" s="72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60"/>
      <c r="P171" s="70"/>
      <c r="Q171" s="70"/>
      <c r="R171" s="83"/>
      <c r="S171" s="52"/>
      <c r="T171" s="52"/>
      <c r="U171" s="70"/>
      <c r="V171" s="70"/>
      <c r="W171" s="27"/>
    </row>
    <row r="172" spans="1:23" ht="12.75">
      <c r="A172" s="70"/>
      <c r="B172" s="70"/>
      <c r="C172" s="70"/>
      <c r="D172" s="72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60"/>
      <c r="P172" s="70"/>
      <c r="Q172" s="70"/>
      <c r="R172" s="83"/>
      <c r="S172" s="52"/>
      <c r="T172" s="52"/>
      <c r="U172" s="70"/>
      <c r="V172" s="70"/>
      <c r="W172" s="27"/>
    </row>
    <row r="173" spans="1:23" ht="12.75">
      <c r="A173" s="70"/>
      <c r="B173" s="70"/>
      <c r="C173" s="70"/>
      <c r="D173" s="72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60"/>
      <c r="P173" s="70"/>
      <c r="Q173" s="70"/>
      <c r="R173" s="83"/>
      <c r="S173" s="52"/>
      <c r="T173" s="52"/>
      <c r="U173" s="70"/>
      <c r="V173" s="70"/>
      <c r="W173" s="27"/>
    </row>
    <row r="174" spans="1:23" ht="12.75">
      <c r="A174" s="70"/>
      <c r="B174" s="70"/>
      <c r="C174" s="70"/>
      <c r="D174" s="72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60"/>
      <c r="P174" s="70"/>
      <c r="Q174" s="70"/>
      <c r="R174" s="83"/>
      <c r="S174" s="52"/>
      <c r="T174" s="52"/>
      <c r="U174" s="70"/>
      <c r="V174" s="70"/>
      <c r="W174" s="27"/>
    </row>
    <row r="175" spans="1:23" ht="12.75">
      <c r="A175" s="70"/>
      <c r="B175" s="70"/>
      <c r="C175" s="70"/>
      <c r="D175" s="72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60"/>
      <c r="P175" s="70"/>
      <c r="Q175" s="70"/>
      <c r="R175" s="83"/>
      <c r="S175" s="52"/>
      <c r="T175" s="52"/>
      <c r="U175" s="70"/>
      <c r="V175" s="70"/>
      <c r="W175" s="27"/>
    </row>
    <row r="176" spans="1:23" ht="12.75">
      <c r="A176" s="70"/>
      <c r="B176" s="70"/>
      <c r="C176" s="70"/>
      <c r="D176" s="72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60"/>
      <c r="P176" s="70"/>
      <c r="Q176" s="70"/>
      <c r="R176" s="83"/>
      <c r="S176" s="52"/>
      <c r="T176" s="52"/>
      <c r="U176" s="70"/>
      <c r="V176" s="70"/>
      <c r="W176" s="27"/>
    </row>
    <row r="177" spans="1:23" ht="12.75">
      <c r="A177" s="70"/>
      <c r="B177" s="70"/>
      <c r="C177" s="70"/>
      <c r="D177" s="72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60"/>
      <c r="P177" s="70"/>
      <c r="Q177" s="70"/>
      <c r="R177" s="83"/>
      <c r="S177" s="52"/>
      <c r="T177" s="52"/>
      <c r="U177" s="70"/>
      <c r="V177" s="70"/>
      <c r="W177" s="27"/>
    </row>
    <row r="178" spans="1:23" ht="12.75">
      <c r="A178" s="70"/>
      <c r="B178" s="70"/>
      <c r="C178" s="70"/>
      <c r="D178" s="72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60"/>
      <c r="P178" s="70"/>
      <c r="Q178" s="70"/>
      <c r="R178" s="83"/>
      <c r="S178" s="52"/>
      <c r="T178" s="52"/>
      <c r="U178" s="70"/>
      <c r="V178" s="70"/>
      <c r="W178" s="27"/>
    </row>
    <row r="179" spans="1:23" ht="12.75">
      <c r="A179" s="70"/>
      <c r="B179" s="70"/>
      <c r="C179" s="70"/>
      <c r="D179" s="72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60"/>
      <c r="P179" s="70"/>
      <c r="Q179" s="70"/>
      <c r="R179" s="83"/>
      <c r="S179" s="52"/>
      <c r="T179" s="52"/>
      <c r="U179" s="70"/>
      <c r="V179" s="70"/>
      <c r="W179" s="27"/>
    </row>
    <row r="180" spans="1:23" ht="12.75">
      <c r="A180" s="70"/>
      <c r="B180" s="70"/>
      <c r="C180" s="70"/>
      <c r="D180" s="72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60"/>
      <c r="P180" s="70"/>
      <c r="Q180" s="70"/>
      <c r="R180" s="83"/>
      <c r="S180" s="52"/>
      <c r="T180" s="52"/>
      <c r="U180" s="70"/>
      <c r="V180" s="70"/>
      <c r="W180" s="27"/>
    </row>
    <row r="181" spans="1:23" ht="12.75">
      <c r="A181" s="70"/>
      <c r="B181" s="70"/>
      <c r="C181" s="70"/>
      <c r="D181" s="72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60"/>
      <c r="P181" s="70"/>
      <c r="Q181" s="70"/>
      <c r="R181" s="83"/>
      <c r="S181" s="52"/>
      <c r="T181" s="52"/>
      <c r="U181" s="70"/>
      <c r="V181" s="70"/>
      <c r="W181" s="27"/>
    </row>
    <row r="182" spans="1:23" ht="12.75">
      <c r="A182" s="70"/>
      <c r="B182" s="70"/>
      <c r="C182" s="70"/>
      <c r="D182" s="72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60"/>
      <c r="P182" s="70"/>
      <c r="Q182" s="70"/>
      <c r="R182" s="83"/>
      <c r="S182" s="52"/>
      <c r="T182" s="52"/>
      <c r="U182" s="70"/>
      <c r="V182" s="70"/>
      <c r="W182" s="27"/>
    </row>
    <row r="183" spans="1:23" ht="12.75">
      <c r="A183" s="70"/>
      <c r="B183" s="70"/>
      <c r="C183" s="70"/>
      <c r="D183" s="72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60"/>
      <c r="P183" s="70"/>
      <c r="Q183" s="70"/>
      <c r="R183" s="83"/>
      <c r="S183" s="52"/>
      <c r="T183" s="52"/>
      <c r="U183" s="70"/>
      <c r="V183" s="70"/>
      <c r="W183" s="27"/>
    </row>
    <row r="184" spans="1:23" ht="12.75">
      <c r="A184" s="70"/>
      <c r="B184" s="70"/>
      <c r="C184" s="70"/>
      <c r="D184" s="72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60"/>
      <c r="P184" s="70"/>
      <c r="Q184" s="70"/>
      <c r="R184" s="83"/>
      <c r="S184" s="52"/>
      <c r="T184" s="52"/>
      <c r="U184" s="70"/>
      <c r="V184" s="70"/>
      <c r="W184" s="27"/>
    </row>
    <row r="185" spans="1:23" ht="12.75">
      <c r="A185" s="70"/>
      <c r="B185" s="70"/>
      <c r="C185" s="70"/>
      <c r="D185" s="72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60"/>
      <c r="P185" s="70"/>
      <c r="Q185" s="70"/>
      <c r="R185" s="83"/>
      <c r="S185" s="52"/>
      <c r="T185" s="52"/>
      <c r="U185" s="70"/>
      <c r="V185" s="70"/>
      <c r="W185" s="27"/>
    </row>
    <row r="186" spans="1:23" ht="12.75">
      <c r="A186" s="70"/>
      <c r="B186" s="70"/>
      <c r="C186" s="70"/>
      <c r="D186" s="72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60"/>
      <c r="P186" s="70"/>
      <c r="Q186" s="70"/>
      <c r="R186" s="83"/>
      <c r="S186" s="52"/>
      <c r="T186" s="52"/>
      <c r="U186" s="70"/>
      <c r="V186" s="70"/>
      <c r="W186" s="27"/>
    </row>
    <row r="187" spans="1:23" ht="12.75">
      <c r="A187" s="70"/>
      <c r="B187" s="70"/>
      <c r="C187" s="70"/>
      <c r="D187" s="72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60"/>
      <c r="P187" s="70"/>
      <c r="Q187" s="70"/>
      <c r="R187" s="83"/>
      <c r="S187" s="52"/>
      <c r="T187" s="52"/>
      <c r="U187" s="70"/>
      <c r="V187" s="70"/>
      <c r="W187" s="27"/>
    </row>
    <row r="188" spans="1:23" ht="12.75">
      <c r="A188" s="70"/>
      <c r="B188" s="70"/>
      <c r="C188" s="70"/>
      <c r="D188" s="72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60"/>
      <c r="P188" s="70"/>
      <c r="Q188" s="70"/>
      <c r="R188" s="83"/>
      <c r="S188" s="52"/>
      <c r="T188" s="52"/>
      <c r="U188" s="70"/>
      <c r="V188" s="70"/>
      <c r="W188" s="27"/>
    </row>
    <row r="189" spans="1:23" ht="12.75">
      <c r="A189" s="70"/>
      <c r="B189" s="70"/>
      <c r="C189" s="70"/>
      <c r="D189" s="72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60"/>
      <c r="P189" s="70"/>
      <c r="Q189" s="70"/>
      <c r="R189" s="83"/>
      <c r="S189" s="52"/>
      <c r="T189" s="52"/>
      <c r="U189" s="70"/>
      <c r="V189" s="70"/>
      <c r="W189" s="27"/>
    </row>
    <row r="190" spans="1:23" ht="12.75">
      <c r="A190" s="70"/>
      <c r="B190" s="70"/>
      <c r="C190" s="70"/>
      <c r="D190" s="72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60"/>
      <c r="P190" s="70"/>
      <c r="Q190" s="70"/>
      <c r="R190" s="83"/>
      <c r="S190" s="52"/>
      <c r="T190" s="52"/>
      <c r="U190" s="70"/>
      <c r="V190" s="70"/>
      <c r="W190" s="27"/>
    </row>
    <row r="191" spans="1:23" ht="12.75">
      <c r="A191" s="70"/>
      <c r="B191" s="70"/>
      <c r="C191" s="70"/>
      <c r="D191" s="72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60"/>
      <c r="P191" s="70"/>
      <c r="Q191" s="70"/>
      <c r="R191" s="83"/>
      <c r="S191" s="52"/>
      <c r="T191" s="52"/>
      <c r="U191" s="70"/>
      <c r="V191" s="70"/>
      <c r="W191" s="27"/>
    </row>
    <row r="192" spans="1:23" ht="12.75">
      <c r="A192" s="70"/>
      <c r="B192" s="70"/>
      <c r="C192" s="70"/>
      <c r="D192" s="72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60"/>
      <c r="P192" s="70"/>
      <c r="Q192" s="70"/>
      <c r="R192" s="83"/>
      <c r="S192" s="52"/>
      <c r="T192" s="52"/>
      <c r="U192" s="70"/>
      <c r="V192" s="70"/>
      <c r="W192" s="27"/>
    </row>
    <row r="193" spans="1:23" ht="12.75">
      <c r="A193" s="70"/>
      <c r="B193" s="70"/>
      <c r="C193" s="70"/>
      <c r="D193" s="72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60"/>
      <c r="P193" s="70"/>
      <c r="Q193" s="70"/>
      <c r="R193" s="83"/>
      <c r="S193" s="52"/>
      <c r="T193" s="52"/>
      <c r="U193" s="70"/>
      <c r="V193" s="70"/>
      <c r="W193" s="27"/>
    </row>
    <row r="194" spans="1:23" ht="12.75">
      <c r="A194" s="70"/>
      <c r="B194" s="70"/>
      <c r="C194" s="70"/>
      <c r="D194" s="72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60"/>
      <c r="P194" s="70"/>
      <c r="Q194" s="70"/>
      <c r="R194" s="83"/>
      <c r="S194" s="52"/>
      <c r="T194" s="52"/>
      <c r="U194" s="70"/>
      <c r="V194" s="70"/>
      <c r="W194" s="27"/>
    </row>
    <row r="195" spans="1:23" ht="12.75">
      <c r="A195" s="70"/>
      <c r="B195" s="70"/>
      <c r="C195" s="70"/>
      <c r="D195" s="72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60"/>
      <c r="P195" s="70"/>
      <c r="Q195" s="70"/>
      <c r="R195" s="83"/>
      <c r="S195" s="52"/>
      <c r="T195" s="52"/>
      <c r="U195" s="70"/>
      <c r="V195" s="70"/>
      <c r="W195" s="27"/>
    </row>
    <row r="196" spans="1:23" ht="12.75">
      <c r="A196" s="70"/>
      <c r="B196" s="70"/>
      <c r="C196" s="70"/>
      <c r="D196" s="72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60"/>
      <c r="P196" s="70"/>
      <c r="Q196" s="70"/>
      <c r="R196" s="83"/>
      <c r="S196" s="52"/>
      <c r="T196" s="52"/>
      <c r="U196" s="70"/>
      <c r="V196" s="70"/>
      <c r="W196" s="27"/>
    </row>
    <row r="197" spans="1:23" ht="12.75">
      <c r="A197" s="70"/>
      <c r="B197" s="70"/>
      <c r="C197" s="70"/>
      <c r="D197" s="72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60"/>
      <c r="P197" s="70"/>
      <c r="Q197" s="70"/>
      <c r="R197" s="83"/>
      <c r="S197" s="52"/>
      <c r="T197" s="52"/>
      <c r="U197" s="70"/>
      <c r="V197" s="70"/>
      <c r="W197" s="27"/>
    </row>
    <row r="198" spans="1:23" ht="12.75">
      <c r="A198" s="70"/>
      <c r="B198" s="70"/>
      <c r="C198" s="70"/>
      <c r="D198" s="72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60"/>
      <c r="P198" s="70"/>
      <c r="Q198" s="70"/>
      <c r="R198" s="83"/>
      <c r="S198" s="52"/>
      <c r="T198" s="52"/>
      <c r="U198" s="70"/>
      <c r="V198" s="70"/>
      <c r="W198" s="27"/>
    </row>
    <row r="199" spans="1:23" ht="12.75">
      <c r="A199" s="70"/>
      <c r="B199" s="70"/>
      <c r="C199" s="70"/>
      <c r="D199" s="72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60"/>
      <c r="P199" s="70"/>
      <c r="Q199" s="70"/>
      <c r="R199" s="83"/>
      <c r="S199" s="52"/>
      <c r="T199" s="52"/>
      <c r="U199" s="70"/>
      <c r="V199" s="70"/>
      <c r="W199" s="27"/>
    </row>
    <row r="200" spans="1:23" ht="12.75">
      <c r="A200" s="70"/>
      <c r="B200" s="70"/>
      <c r="C200" s="70"/>
      <c r="D200" s="72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60"/>
      <c r="P200" s="70"/>
      <c r="Q200" s="70"/>
      <c r="R200" s="83"/>
      <c r="S200" s="52"/>
      <c r="T200" s="52"/>
      <c r="U200" s="70"/>
      <c r="V200" s="70"/>
      <c r="W200" s="27"/>
    </row>
    <row r="201" spans="1:23" ht="12.75">
      <c r="A201" s="70"/>
      <c r="B201" s="70"/>
      <c r="C201" s="70"/>
      <c r="D201" s="72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60"/>
      <c r="P201" s="70"/>
      <c r="Q201" s="70"/>
      <c r="R201" s="83"/>
      <c r="S201" s="52"/>
      <c r="T201" s="52"/>
      <c r="U201" s="70"/>
      <c r="V201" s="70"/>
      <c r="W201" s="27"/>
    </row>
    <row r="202" spans="1:23" ht="12.75">
      <c r="A202" s="70"/>
      <c r="B202" s="70"/>
      <c r="C202" s="70"/>
      <c r="D202" s="72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60"/>
      <c r="P202" s="70"/>
      <c r="Q202" s="70"/>
      <c r="R202" s="83"/>
      <c r="S202" s="52"/>
      <c r="T202" s="52"/>
      <c r="U202" s="70"/>
      <c r="V202" s="70"/>
      <c r="W202" s="27"/>
    </row>
    <row r="203" spans="1:23" ht="12.75">
      <c r="A203" s="70"/>
      <c r="B203" s="70"/>
      <c r="C203" s="70"/>
      <c r="D203" s="72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60"/>
      <c r="P203" s="70"/>
      <c r="Q203" s="70"/>
      <c r="R203" s="83"/>
      <c r="S203" s="52"/>
      <c r="T203" s="52"/>
      <c r="U203" s="70"/>
      <c r="V203" s="70"/>
      <c r="W203" s="27"/>
    </row>
    <row r="204" spans="1:23" ht="12.75">
      <c r="A204" s="70"/>
      <c r="B204" s="70"/>
      <c r="C204" s="70"/>
      <c r="D204" s="72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60"/>
      <c r="P204" s="70"/>
      <c r="Q204" s="70"/>
      <c r="R204" s="83"/>
      <c r="S204" s="52"/>
      <c r="T204" s="52"/>
      <c r="U204" s="70"/>
      <c r="V204" s="70"/>
      <c r="W204" s="27"/>
    </row>
    <row r="205" spans="1:23" ht="12.75">
      <c r="A205" s="70"/>
      <c r="B205" s="70"/>
      <c r="C205" s="70"/>
      <c r="D205" s="72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60"/>
      <c r="P205" s="70"/>
      <c r="Q205" s="70"/>
      <c r="R205" s="83"/>
      <c r="S205" s="52"/>
      <c r="T205" s="52"/>
      <c r="U205" s="70"/>
      <c r="V205" s="70"/>
      <c r="W205" s="27"/>
    </row>
    <row r="206" spans="1:23" ht="12.75">
      <c r="A206" s="70"/>
      <c r="B206" s="70"/>
      <c r="C206" s="70"/>
      <c r="D206" s="72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60"/>
      <c r="P206" s="70"/>
      <c r="Q206" s="70"/>
      <c r="R206" s="83"/>
      <c r="S206" s="52"/>
      <c r="T206" s="52"/>
      <c r="U206" s="70"/>
      <c r="V206" s="70"/>
      <c r="W206" s="27"/>
    </row>
    <row r="207" spans="1:23" ht="12.75">
      <c r="A207" s="70"/>
      <c r="B207" s="70"/>
      <c r="C207" s="70"/>
      <c r="D207" s="72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60"/>
      <c r="P207" s="70"/>
      <c r="Q207" s="70"/>
      <c r="R207" s="83"/>
      <c r="S207" s="52"/>
      <c r="T207" s="52"/>
      <c r="U207" s="70"/>
      <c r="V207" s="70"/>
      <c r="W207" s="27"/>
    </row>
    <row r="208" spans="1:23" ht="12.75">
      <c r="A208" s="70"/>
      <c r="B208" s="70"/>
      <c r="C208" s="70"/>
      <c r="D208" s="72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60"/>
      <c r="P208" s="70"/>
      <c r="Q208" s="70"/>
      <c r="R208" s="83"/>
      <c r="S208" s="52"/>
      <c r="T208" s="52"/>
      <c r="U208" s="70"/>
      <c r="V208" s="70"/>
      <c r="W208" s="27"/>
    </row>
    <row r="209" spans="1:23" ht="12.75">
      <c r="A209" s="70"/>
      <c r="B209" s="70"/>
      <c r="C209" s="70"/>
      <c r="D209" s="72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60"/>
      <c r="P209" s="70"/>
      <c r="Q209" s="70"/>
      <c r="R209" s="83"/>
      <c r="S209" s="52"/>
      <c r="T209" s="52"/>
      <c r="U209" s="70"/>
      <c r="V209" s="70"/>
      <c r="W209" s="27"/>
    </row>
    <row r="210" spans="1:23" ht="12.75">
      <c r="A210" s="70"/>
      <c r="B210" s="70"/>
      <c r="C210" s="70"/>
      <c r="D210" s="72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60"/>
      <c r="P210" s="70"/>
      <c r="Q210" s="70"/>
      <c r="R210" s="83"/>
      <c r="S210" s="52"/>
      <c r="T210" s="52"/>
      <c r="U210" s="70"/>
      <c r="V210" s="70"/>
      <c r="W210" s="27"/>
    </row>
    <row r="211" spans="1:23" ht="12.75">
      <c r="A211" s="70"/>
      <c r="B211" s="70"/>
      <c r="C211" s="70"/>
      <c r="D211" s="72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60"/>
      <c r="P211" s="70"/>
      <c r="Q211" s="70"/>
      <c r="R211" s="83"/>
      <c r="S211" s="52"/>
      <c r="T211" s="52"/>
      <c r="U211" s="70"/>
      <c r="V211" s="70"/>
      <c r="W211" s="27"/>
    </row>
    <row r="212" spans="1:23" ht="12.75">
      <c r="A212" s="70"/>
      <c r="B212" s="70"/>
      <c r="C212" s="70"/>
      <c r="D212" s="72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60"/>
      <c r="P212" s="70"/>
      <c r="Q212" s="70"/>
      <c r="R212" s="83"/>
      <c r="S212" s="52"/>
      <c r="T212" s="52"/>
      <c r="U212" s="70"/>
      <c r="V212" s="70"/>
      <c r="W212" s="27"/>
    </row>
    <row r="213" spans="1:23" ht="12.75">
      <c r="A213" s="70"/>
      <c r="B213" s="70"/>
      <c r="C213" s="70"/>
      <c r="D213" s="72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60"/>
      <c r="P213" s="70"/>
      <c r="Q213" s="70"/>
      <c r="R213" s="83"/>
      <c r="S213" s="52"/>
      <c r="T213" s="52"/>
      <c r="U213" s="70"/>
      <c r="V213" s="70"/>
      <c r="W213" s="27"/>
    </row>
    <row r="214" spans="1:23" ht="12.75">
      <c r="A214" s="70"/>
      <c r="B214" s="70"/>
      <c r="C214" s="70"/>
      <c r="D214" s="72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60"/>
      <c r="P214" s="70"/>
      <c r="Q214" s="70"/>
      <c r="R214" s="83"/>
      <c r="S214" s="52"/>
      <c r="T214" s="52"/>
      <c r="U214" s="70"/>
      <c r="V214" s="70"/>
      <c r="W214" s="27"/>
    </row>
    <row r="215" spans="1:23" ht="12.75">
      <c r="A215" s="70"/>
      <c r="B215" s="70"/>
      <c r="C215" s="70"/>
      <c r="D215" s="72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60"/>
      <c r="P215" s="70"/>
      <c r="Q215" s="70"/>
      <c r="R215" s="83"/>
      <c r="S215" s="52"/>
      <c r="T215" s="52"/>
      <c r="U215" s="70"/>
      <c r="V215" s="70"/>
      <c r="W215" s="27"/>
    </row>
    <row r="216" spans="1:23" ht="12.75">
      <c r="A216" s="70"/>
      <c r="B216" s="70"/>
      <c r="C216" s="70"/>
      <c r="D216" s="72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60"/>
      <c r="P216" s="70"/>
      <c r="Q216" s="70"/>
      <c r="R216" s="83"/>
      <c r="S216" s="52"/>
      <c r="T216" s="52"/>
      <c r="U216" s="70"/>
      <c r="V216" s="70"/>
      <c r="W216" s="27"/>
    </row>
    <row r="217" spans="1:23" ht="12.75">
      <c r="A217" s="70"/>
      <c r="B217" s="70"/>
      <c r="C217" s="70"/>
      <c r="D217" s="72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60"/>
      <c r="P217" s="70"/>
      <c r="Q217" s="70"/>
      <c r="R217" s="83"/>
      <c r="S217" s="52"/>
      <c r="T217" s="52"/>
      <c r="U217" s="70"/>
      <c r="V217" s="70"/>
      <c r="W217" s="27"/>
    </row>
    <row r="218" spans="1:23" ht="12.75">
      <c r="A218" s="70"/>
      <c r="B218" s="70"/>
      <c r="C218" s="70"/>
      <c r="D218" s="72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60"/>
      <c r="P218" s="70"/>
      <c r="Q218" s="70"/>
      <c r="R218" s="83"/>
      <c r="S218" s="52"/>
      <c r="T218" s="52"/>
      <c r="U218" s="70"/>
      <c r="V218" s="70"/>
      <c r="W218" s="27"/>
    </row>
    <row r="219" spans="1:23" ht="12.75">
      <c r="A219" s="70"/>
      <c r="B219" s="70"/>
      <c r="C219" s="70"/>
      <c r="D219" s="72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60"/>
      <c r="P219" s="70"/>
      <c r="Q219" s="70"/>
      <c r="R219" s="83"/>
      <c r="S219" s="52"/>
      <c r="T219" s="52"/>
      <c r="U219" s="70"/>
      <c r="V219" s="70"/>
      <c r="W219" s="27"/>
    </row>
    <row r="220" spans="1:23" ht="12.75">
      <c r="A220" s="70"/>
      <c r="B220" s="70"/>
      <c r="C220" s="70"/>
      <c r="D220" s="72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60"/>
      <c r="P220" s="70"/>
      <c r="Q220" s="70"/>
      <c r="R220" s="83"/>
      <c r="S220" s="52"/>
      <c r="T220" s="52"/>
      <c r="U220" s="70"/>
      <c r="V220" s="70"/>
      <c r="W220" s="27"/>
    </row>
    <row r="221" spans="1:23" ht="12.75">
      <c r="A221" s="70"/>
      <c r="B221" s="70"/>
      <c r="C221" s="70"/>
      <c r="D221" s="72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60"/>
      <c r="P221" s="70"/>
      <c r="Q221" s="70"/>
      <c r="R221" s="83"/>
      <c r="S221" s="52"/>
      <c r="T221" s="52"/>
      <c r="U221" s="70"/>
      <c r="V221" s="70"/>
      <c r="W221" s="27"/>
    </row>
    <row r="222" spans="1:23" ht="12.75">
      <c r="A222" s="70"/>
      <c r="B222" s="70"/>
      <c r="C222" s="70"/>
      <c r="D222" s="72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60"/>
      <c r="P222" s="70"/>
      <c r="Q222" s="70"/>
      <c r="R222" s="83"/>
      <c r="S222" s="52"/>
      <c r="T222" s="52"/>
      <c r="U222" s="70"/>
      <c r="V222" s="70"/>
      <c r="W222" s="27"/>
    </row>
    <row r="223" spans="1:23" ht="12.75">
      <c r="A223" s="70"/>
      <c r="B223" s="70"/>
      <c r="C223" s="70"/>
      <c r="D223" s="72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60"/>
      <c r="P223" s="70"/>
      <c r="Q223" s="70"/>
      <c r="R223" s="83"/>
      <c r="S223" s="52"/>
      <c r="T223" s="52"/>
      <c r="U223" s="70"/>
      <c r="V223" s="70"/>
      <c r="W223" s="27"/>
    </row>
    <row r="224" spans="1:23" ht="12.75">
      <c r="A224" s="70"/>
      <c r="B224" s="70"/>
      <c r="C224" s="70"/>
      <c r="D224" s="72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60"/>
      <c r="P224" s="70"/>
      <c r="Q224" s="70"/>
      <c r="R224" s="83"/>
      <c r="S224" s="52"/>
      <c r="T224" s="52"/>
      <c r="U224" s="70"/>
      <c r="V224" s="70"/>
      <c r="W224" s="27"/>
    </row>
    <row r="225" spans="1:23" ht="12.75">
      <c r="A225" s="70"/>
      <c r="B225" s="70"/>
      <c r="C225" s="70"/>
      <c r="D225" s="72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60"/>
      <c r="P225" s="70"/>
      <c r="Q225" s="70"/>
      <c r="R225" s="83"/>
      <c r="S225" s="52"/>
      <c r="T225" s="52"/>
      <c r="U225" s="70"/>
      <c r="V225" s="70"/>
      <c r="W225" s="27"/>
    </row>
    <row r="226" spans="1:23" ht="12.75">
      <c r="A226" s="70"/>
      <c r="B226" s="70"/>
      <c r="C226" s="70"/>
      <c r="D226" s="72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60"/>
      <c r="P226" s="70"/>
      <c r="Q226" s="70"/>
      <c r="R226" s="83"/>
      <c r="S226" s="52"/>
      <c r="T226" s="52"/>
      <c r="U226" s="70"/>
      <c r="V226" s="70"/>
      <c r="W226" s="27"/>
    </row>
    <row r="227" spans="1:23" ht="12.75">
      <c r="A227" s="70"/>
      <c r="B227" s="70"/>
      <c r="C227" s="70"/>
      <c r="D227" s="72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60"/>
      <c r="P227" s="70"/>
      <c r="Q227" s="70"/>
      <c r="R227" s="83"/>
      <c r="S227" s="52"/>
      <c r="T227" s="52"/>
      <c r="U227" s="70"/>
      <c r="V227" s="70"/>
      <c r="W227" s="27"/>
    </row>
    <row r="228" spans="1:23" ht="12.75">
      <c r="A228" s="70"/>
      <c r="B228" s="70"/>
      <c r="C228" s="70"/>
      <c r="D228" s="72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60"/>
      <c r="P228" s="70"/>
      <c r="Q228" s="70"/>
      <c r="R228" s="83"/>
      <c r="S228" s="52"/>
      <c r="T228" s="52"/>
      <c r="U228" s="70"/>
      <c r="V228" s="70"/>
      <c r="W228" s="27"/>
    </row>
    <row r="229" spans="1:23" ht="12.75">
      <c r="A229" s="70"/>
      <c r="B229" s="70"/>
      <c r="C229" s="70"/>
      <c r="D229" s="72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60"/>
      <c r="P229" s="70"/>
      <c r="Q229" s="70"/>
      <c r="R229" s="83"/>
      <c r="S229" s="52"/>
      <c r="T229" s="52"/>
      <c r="U229" s="70"/>
      <c r="V229" s="70"/>
      <c r="W229" s="27"/>
    </row>
    <row r="230" spans="1:23" ht="12.75">
      <c r="A230" s="70"/>
      <c r="B230" s="70"/>
      <c r="C230" s="70"/>
      <c r="D230" s="72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60"/>
      <c r="P230" s="70"/>
      <c r="Q230" s="70"/>
      <c r="R230" s="83"/>
      <c r="S230" s="52"/>
      <c r="T230" s="52"/>
      <c r="U230" s="70"/>
      <c r="V230" s="70"/>
      <c r="W230" s="27"/>
    </row>
    <row r="231" spans="1:23" ht="12.75">
      <c r="A231" s="70"/>
      <c r="B231" s="70"/>
      <c r="C231" s="70"/>
      <c r="D231" s="72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60"/>
      <c r="P231" s="70"/>
      <c r="Q231" s="70"/>
      <c r="R231" s="83"/>
      <c r="S231" s="52"/>
      <c r="T231" s="52"/>
      <c r="U231" s="70"/>
      <c r="V231" s="70"/>
      <c r="W231" s="27"/>
    </row>
    <row r="232" spans="1:23" ht="12.75">
      <c r="A232" s="70"/>
      <c r="B232" s="70"/>
      <c r="C232" s="70"/>
      <c r="D232" s="72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60"/>
      <c r="P232" s="70"/>
      <c r="Q232" s="70"/>
      <c r="R232" s="83"/>
      <c r="S232" s="52"/>
      <c r="T232" s="52"/>
      <c r="U232" s="70"/>
      <c r="V232" s="70"/>
      <c r="W232" s="27"/>
    </row>
    <row r="233" spans="1:23" ht="12.75">
      <c r="A233" s="70"/>
      <c r="B233" s="70"/>
      <c r="C233" s="70"/>
      <c r="D233" s="72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60"/>
      <c r="P233" s="70"/>
      <c r="Q233" s="70"/>
      <c r="R233" s="83"/>
      <c r="S233" s="52"/>
      <c r="T233" s="52"/>
      <c r="U233" s="70"/>
      <c r="V233" s="70"/>
      <c r="W233" s="27"/>
    </row>
    <row r="234" spans="1:23" ht="12.75">
      <c r="A234" s="70"/>
      <c r="B234" s="70"/>
      <c r="C234" s="70"/>
      <c r="D234" s="72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60"/>
      <c r="P234" s="70"/>
      <c r="Q234" s="70"/>
      <c r="R234" s="83"/>
      <c r="S234" s="52"/>
      <c r="T234" s="52"/>
      <c r="U234" s="70"/>
      <c r="V234" s="70"/>
      <c r="W234" s="27"/>
    </row>
    <row r="235" spans="1:23" ht="12.75">
      <c r="A235" s="70"/>
      <c r="B235" s="70"/>
      <c r="C235" s="70"/>
      <c r="D235" s="72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60"/>
      <c r="P235" s="70"/>
      <c r="Q235" s="70"/>
      <c r="R235" s="83"/>
      <c r="S235" s="52"/>
      <c r="T235" s="52"/>
      <c r="U235" s="70"/>
      <c r="V235" s="70"/>
      <c r="W235" s="27"/>
    </row>
    <row r="236" spans="1:23" ht="12.75">
      <c r="A236" s="70"/>
      <c r="B236" s="70"/>
      <c r="C236" s="70"/>
      <c r="D236" s="72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60"/>
      <c r="P236" s="70"/>
      <c r="Q236" s="70"/>
      <c r="R236" s="83"/>
      <c r="S236" s="52"/>
      <c r="T236" s="52"/>
      <c r="U236" s="70"/>
      <c r="V236" s="70"/>
      <c r="W236" s="27"/>
    </row>
    <row r="237" spans="1:23" ht="12.75">
      <c r="A237" s="70"/>
      <c r="B237" s="70"/>
      <c r="C237" s="70"/>
      <c r="D237" s="72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60"/>
      <c r="P237" s="70"/>
      <c r="Q237" s="70"/>
      <c r="R237" s="83"/>
      <c r="S237" s="52"/>
      <c r="T237" s="52"/>
      <c r="U237" s="70"/>
      <c r="V237" s="70"/>
      <c r="W237" s="27"/>
    </row>
    <row r="238" spans="1:23" ht="12.75">
      <c r="A238" s="70"/>
      <c r="B238" s="70"/>
      <c r="C238" s="70"/>
      <c r="D238" s="72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60"/>
      <c r="P238" s="70"/>
      <c r="Q238" s="70"/>
      <c r="R238" s="83"/>
      <c r="S238" s="52"/>
      <c r="T238" s="52"/>
      <c r="U238" s="70"/>
      <c r="V238" s="70"/>
      <c r="W238" s="27"/>
    </row>
    <row r="239" spans="1:23" ht="12.75">
      <c r="A239" s="70"/>
      <c r="B239" s="70"/>
      <c r="C239" s="70"/>
      <c r="D239" s="72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60"/>
      <c r="P239" s="70"/>
      <c r="Q239" s="70"/>
      <c r="R239" s="83"/>
      <c r="S239" s="52"/>
      <c r="T239" s="52"/>
      <c r="U239" s="70"/>
      <c r="V239" s="70"/>
      <c r="W239" s="27"/>
    </row>
    <row r="240" spans="1:23" ht="12.75">
      <c r="A240" s="70"/>
      <c r="B240" s="70"/>
      <c r="C240" s="70"/>
      <c r="D240" s="72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60"/>
      <c r="P240" s="70"/>
      <c r="Q240" s="70"/>
      <c r="R240" s="83"/>
      <c r="S240" s="52"/>
      <c r="T240" s="52"/>
      <c r="U240" s="70"/>
      <c r="V240" s="70"/>
      <c r="W240" s="27"/>
    </row>
    <row r="241" spans="1:23" ht="12.75">
      <c r="A241" s="70"/>
      <c r="B241" s="70"/>
      <c r="C241" s="70"/>
      <c r="D241" s="72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60"/>
      <c r="P241" s="70"/>
      <c r="Q241" s="70"/>
      <c r="R241" s="83"/>
      <c r="S241" s="52"/>
      <c r="T241" s="52"/>
      <c r="U241" s="70"/>
      <c r="V241" s="70"/>
      <c r="W241" s="27"/>
    </row>
    <row r="242" spans="1:23" ht="12.75">
      <c r="A242" s="70"/>
      <c r="B242" s="70"/>
      <c r="C242" s="70"/>
      <c r="D242" s="72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60"/>
      <c r="P242" s="70"/>
      <c r="Q242" s="70"/>
      <c r="R242" s="83"/>
      <c r="S242" s="52"/>
      <c r="T242" s="52"/>
      <c r="U242" s="70"/>
      <c r="V242" s="70"/>
      <c r="W242" s="27"/>
    </row>
    <row r="243" spans="1:23" ht="12.75">
      <c r="A243" s="70"/>
      <c r="B243" s="70"/>
      <c r="C243" s="70"/>
      <c r="D243" s="72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60"/>
      <c r="P243" s="70"/>
      <c r="Q243" s="70"/>
      <c r="R243" s="83"/>
      <c r="S243" s="52"/>
      <c r="T243" s="52"/>
      <c r="U243" s="70"/>
      <c r="V243" s="70"/>
      <c r="W243" s="27"/>
    </row>
    <row r="244" spans="1:23" ht="12.75">
      <c r="A244" s="70"/>
      <c r="B244" s="70"/>
      <c r="C244" s="70"/>
      <c r="D244" s="72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60"/>
      <c r="P244" s="70"/>
      <c r="Q244" s="70"/>
      <c r="R244" s="83"/>
      <c r="S244" s="52"/>
      <c r="T244" s="52"/>
      <c r="U244" s="70"/>
      <c r="V244" s="70"/>
      <c r="W244" s="27"/>
    </row>
    <row r="245" spans="1:23" ht="12.75">
      <c r="A245" s="70"/>
      <c r="B245" s="70"/>
      <c r="C245" s="70"/>
      <c r="D245" s="72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60"/>
      <c r="P245" s="70"/>
      <c r="Q245" s="70"/>
      <c r="R245" s="83"/>
      <c r="S245" s="52"/>
      <c r="T245" s="52"/>
      <c r="U245" s="70"/>
      <c r="V245" s="70"/>
      <c r="W245" s="27"/>
    </row>
    <row r="246" spans="1:23" ht="12.75">
      <c r="A246" s="70"/>
      <c r="B246" s="70"/>
      <c r="C246" s="70"/>
      <c r="D246" s="72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60"/>
      <c r="P246" s="70"/>
      <c r="Q246" s="70"/>
      <c r="R246" s="83"/>
      <c r="S246" s="52"/>
      <c r="T246" s="52"/>
      <c r="U246" s="70"/>
      <c r="V246" s="70"/>
      <c r="W246" s="27"/>
    </row>
    <row r="247" spans="1:23" ht="12.75">
      <c r="A247" s="70"/>
      <c r="B247" s="70"/>
      <c r="C247" s="70"/>
      <c r="D247" s="72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60"/>
      <c r="P247" s="70"/>
      <c r="Q247" s="70"/>
      <c r="R247" s="83"/>
      <c r="S247" s="52"/>
      <c r="T247" s="52"/>
      <c r="U247" s="70"/>
      <c r="V247" s="70"/>
      <c r="W247" s="27"/>
    </row>
    <row r="248" spans="1:23" ht="12.75">
      <c r="A248" s="70"/>
      <c r="B248" s="70"/>
      <c r="C248" s="70"/>
      <c r="D248" s="72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60"/>
      <c r="P248" s="70"/>
      <c r="Q248" s="70"/>
      <c r="R248" s="83"/>
      <c r="S248" s="52"/>
      <c r="T248" s="52"/>
      <c r="U248" s="70"/>
      <c r="V248" s="70"/>
      <c r="W248" s="27"/>
    </row>
    <row r="249" spans="1:23" ht="12.75">
      <c r="A249" s="70"/>
      <c r="B249" s="70"/>
      <c r="C249" s="70"/>
      <c r="D249" s="72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60"/>
      <c r="P249" s="70"/>
      <c r="Q249" s="70"/>
      <c r="R249" s="83"/>
      <c r="S249" s="52"/>
      <c r="T249" s="52"/>
      <c r="U249" s="70"/>
      <c r="V249" s="70"/>
      <c r="W249" s="27"/>
    </row>
    <row r="250" spans="1:23" ht="12.75">
      <c r="A250" s="70"/>
      <c r="B250" s="70"/>
      <c r="C250" s="70"/>
      <c r="D250" s="72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60"/>
      <c r="P250" s="70"/>
      <c r="Q250" s="70"/>
      <c r="R250" s="83"/>
      <c r="S250" s="52"/>
      <c r="T250" s="52"/>
      <c r="U250" s="70"/>
      <c r="V250" s="70"/>
      <c r="W250" s="27"/>
    </row>
    <row r="251" spans="1:23" ht="12.75">
      <c r="A251" s="70"/>
      <c r="B251" s="70"/>
      <c r="C251" s="70"/>
      <c r="D251" s="72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60"/>
      <c r="P251" s="70"/>
      <c r="Q251" s="70"/>
      <c r="R251" s="83"/>
      <c r="S251" s="52"/>
      <c r="T251" s="52"/>
      <c r="U251" s="70"/>
      <c r="V251" s="70"/>
      <c r="W251" s="27"/>
    </row>
    <row r="252" spans="1:23" ht="12.75">
      <c r="A252" s="70"/>
      <c r="B252" s="70"/>
      <c r="C252" s="70"/>
      <c r="D252" s="72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60"/>
      <c r="P252" s="70"/>
      <c r="Q252" s="70"/>
      <c r="R252" s="83"/>
      <c r="S252" s="52"/>
      <c r="T252" s="52"/>
      <c r="U252" s="70"/>
      <c r="V252" s="70"/>
      <c r="W252" s="27"/>
    </row>
    <row r="253" spans="1:23" ht="12.75">
      <c r="A253" s="70"/>
      <c r="B253" s="70"/>
      <c r="C253" s="70"/>
      <c r="D253" s="72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60"/>
      <c r="P253" s="70"/>
      <c r="Q253" s="70"/>
      <c r="R253" s="83"/>
      <c r="S253" s="52"/>
      <c r="T253" s="52"/>
      <c r="U253" s="70"/>
      <c r="V253" s="70"/>
      <c r="W253" s="27"/>
    </row>
    <row r="254" spans="1:23" ht="12.75">
      <c r="A254" s="70"/>
      <c r="B254" s="70"/>
      <c r="C254" s="70"/>
      <c r="D254" s="72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60"/>
      <c r="P254" s="70"/>
      <c r="Q254" s="70"/>
      <c r="R254" s="83"/>
      <c r="S254" s="52"/>
      <c r="T254" s="52"/>
      <c r="U254" s="70"/>
      <c r="V254" s="70"/>
      <c r="W254" s="27"/>
    </row>
    <row r="255" spans="1:23" ht="12.75">
      <c r="A255" s="70"/>
      <c r="B255" s="70"/>
      <c r="C255" s="70"/>
      <c r="D255" s="72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60"/>
      <c r="P255" s="70"/>
      <c r="Q255" s="70"/>
      <c r="R255" s="83"/>
      <c r="S255" s="52"/>
      <c r="T255" s="52"/>
      <c r="U255" s="70"/>
      <c r="V255" s="70"/>
      <c r="W255" s="27"/>
    </row>
    <row r="256" spans="1:23" ht="12.75">
      <c r="A256" s="70"/>
      <c r="B256" s="70"/>
      <c r="C256" s="70"/>
      <c r="D256" s="72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60"/>
      <c r="P256" s="70"/>
      <c r="Q256" s="70"/>
      <c r="R256" s="83"/>
      <c r="S256" s="52"/>
      <c r="T256" s="52"/>
      <c r="U256" s="70"/>
      <c r="V256" s="70"/>
      <c r="W256" s="27"/>
    </row>
    <row r="257" spans="1:23" ht="12.75">
      <c r="A257" s="70"/>
      <c r="B257" s="70"/>
      <c r="C257" s="70"/>
      <c r="D257" s="72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60"/>
      <c r="P257" s="70"/>
      <c r="Q257" s="70"/>
      <c r="R257" s="83"/>
      <c r="S257" s="52"/>
      <c r="T257" s="52"/>
      <c r="U257" s="70"/>
      <c r="V257" s="70"/>
      <c r="W257" s="27"/>
    </row>
    <row r="258" spans="1:23" ht="12.75">
      <c r="A258" s="70"/>
      <c r="B258" s="70"/>
      <c r="C258" s="70"/>
      <c r="D258" s="72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60"/>
      <c r="P258" s="70"/>
      <c r="Q258" s="70"/>
      <c r="R258" s="83"/>
      <c r="S258" s="52"/>
      <c r="T258" s="52"/>
      <c r="U258" s="70"/>
      <c r="V258" s="70"/>
      <c r="W258" s="27"/>
    </row>
    <row r="259" spans="1:23" ht="12.75">
      <c r="A259" s="70"/>
      <c r="B259" s="70"/>
      <c r="C259" s="70"/>
      <c r="D259" s="72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60"/>
      <c r="P259" s="70"/>
      <c r="Q259" s="70"/>
      <c r="R259" s="83"/>
      <c r="S259" s="52"/>
      <c r="T259" s="52"/>
      <c r="U259" s="70"/>
      <c r="V259" s="70"/>
      <c r="W259" s="27"/>
    </row>
    <row r="260" spans="1:23" ht="12.75">
      <c r="A260" s="70"/>
      <c r="B260" s="70"/>
      <c r="C260" s="70"/>
      <c r="D260" s="72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60"/>
      <c r="P260" s="70"/>
      <c r="Q260" s="70"/>
      <c r="R260" s="83"/>
      <c r="S260" s="52"/>
      <c r="T260" s="52"/>
      <c r="U260" s="70"/>
      <c r="V260" s="70"/>
      <c r="W260" s="27"/>
    </row>
    <row r="261" spans="1:23" ht="12.75">
      <c r="A261" s="70"/>
      <c r="B261" s="70"/>
      <c r="C261" s="70"/>
      <c r="D261" s="72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60"/>
      <c r="P261" s="70"/>
      <c r="Q261" s="70"/>
      <c r="R261" s="83"/>
      <c r="S261" s="52"/>
      <c r="T261" s="52"/>
      <c r="U261" s="70"/>
      <c r="V261" s="70"/>
      <c r="W261" s="27"/>
    </row>
    <row r="262" spans="1:23" ht="12.75">
      <c r="A262" s="70"/>
      <c r="B262" s="70"/>
      <c r="C262" s="70"/>
      <c r="D262" s="72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60"/>
      <c r="P262" s="70"/>
      <c r="Q262" s="70"/>
      <c r="R262" s="83"/>
      <c r="S262" s="52"/>
      <c r="T262" s="52"/>
      <c r="U262" s="70"/>
      <c r="V262" s="70"/>
      <c r="W262" s="27"/>
    </row>
    <row r="263" spans="1:23" ht="12.75">
      <c r="A263" s="70"/>
      <c r="B263" s="70"/>
      <c r="C263" s="70"/>
      <c r="D263" s="72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60"/>
      <c r="P263" s="70"/>
      <c r="Q263" s="70"/>
      <c r="R263" s="83"/>
      <c r="S263" s="52"/>
      <c r="T263" s="52"/>
      <c r="U263" s="70"/>
      <c r="V263" s="70"/>
      <c r="W263" s="27"/>
    </row>
    <row r="264" spans="1:23" ht="12.75">
      <c r="A264" s="70"/>
      <c r="B264" s="70"/>
      <c r="C264" s="70"/>
      <c r="D264" s="72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60"/>
      <c r="P264" s="70"/>
      <c r="Q264" s="70"/>
      <c r="R264" s="83"/>
      <c r="S264" s="52"/>
      <c r="T264" s="52"/>
      <c r="U264" s="70"/>
      <c r="V264" s="70"/>
      <c r="W264" s="27"/>
    </row>
    <row r="265" spans="1:23" ht="12.75">
      <c r="A265" s="70"/>
      <c r="B265" s="70"/>
      <c r="C265" s="70"/>
      <c r="D265" s="72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60"/>
      <c r="P265" s="70"/>
      <c r="Q265" s="70"/>
      <c r="R265" s="83"/>
      <c r="S265" s="52"/>
      <c r="T265" s="52"/>
      <c r="U265" s="70"/>
      <c r="V265" s="70"/>
      <c r="W265" s="27"/>
    </row>
    <row r="266" spans="1:23" ht="12.75">
      <c r="A266" s="70"/>
      <c r="B266" s="70"/>
      <c r="C266" s="70"/>
      <c r="D266" s="72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60"/>
      <c r="P266" s="70"/>
      <c r="Q266" s="70"/>
      <c r="R266" s="83"/>
      <c r="S266" s="52"/>
      <c r="T266" s="52"/>
      <c r="U266" s="70"/>
      <c r="V266" s="70"/>
      <c r="W266" s="27"/>
    </row>
    <row r="267" spans="1:23" ht="12.75">
      <c r="A267" s="70"/>
      <c r="B267" s="70"/>
      <c r="C267" s="70"/>
      <c r="D267" s="72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60"/>
      <c r="P267" s="70"/>
      <c r="Q267" s="70"/>
      <c r="R267" s="83"/>
      <c r="S267" s="52"/>
      <c r="T267" s="52"/>
      <c r="U267" s="70"/>
      <c r="V267" s="70"/>
      <c r="W267" s="27"/>
    </row>
    <row r="268" spans="1:23" ht="12.75">
      <c r="A268" s="70"/>
      <c r="B268" s="70"/>
      <c r="C268" s="70"/>
      <c r="D268" s="72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60"/>
      <c r="P268" s="70"/>
      <c r="Q268" s="70"/>
      <c r="R268" s="83"/>
      <c r="S268" s="52"/>
      <c r="T268" s="52"/>
      <c r="U268" s="70"/>
      <c r="V268" s="70"/>
      <c r="W268" s="27"/>
    </row>
    <row r="269" spans="1:23" ht="12.75">
      <c r="A269" s="70"/>
      <c r="B269" s="70"/>
      <c r="C269" s="70"/>
      <c r="D269" s="72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60"/>
      <c r="P269" s="70"/>
      <c r="Q269" s="70"/>
      <c r="R269" s="83"/>
      <c r="S269" s="52"/>
      <c r="T269" s="52"/>
      <c r="U269" s="70"/>
      <c r="V269" s="70"/>
      <c r="W269" s="27"/>
    </row>
    <row r="270" spans="1:23" ht="12.75">
      <c r="A270" s="70"/>
      <c r="B270" s="70"/>
      <c r="C270" s="70"/>
      <c r="D270" s="72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60"/>
      <c r="P270" s="70"/>
      <c r="Q270" s="70"/>
      <c r="R270" s="83"/>
      <c r="S270" s="52"/>
      <c r="T270" s="52"/>
      <c r="U270" s="70"/>
      <c r="V270" s="70"/>
      <c r="W270" s="27"/>
    </row>
    <row r="271" spans="1:23" ht="12.75">
      <c r="A271" s="70"/>
      <c r="B271" s="70"/>
      <c r="C271" s="70"/>
      <c r="D271" s="72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60"/>
      <c r="P271" s="70"/>
      <c r="Q271" s="70"/>
      <c r="R271" s="83"/>
      <c r="S271" s="52"/>
      <c r="T271" s="52"/>
      <c r="U271" s="70"/>
      <c r="V271" s="70"/>
      <c r="W271" s="27"/>
    </row>
    <row r="272" spans="1:23" ht="12.75">
      <c r="A272" s="70"/>
      <c r="B272" s="70"/>
      <c r="C272" s="70"/>
      <c r="D272" s="72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60"/>
      <c r="P272" s="70"/>
      <c r="Q272" s="70"/>
      <c r="R272" s="83"/>
      <c r="S272" s="52"/>
      <c r="T272" s="52"/>
      <c r="U272" s="70"/>
      <c r="V272" s="70"/>
      <c r="W272" s="27"/>
    </row>
    <row r="273" spans="1:23" ht="12.75">
      <c r="A273" s="70"/>
      <c r="B273" s="70"/>
      <c r="C273" s="70"/>
      <c r="D273" s="72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60"/>
      <c r="P273" s="70"/>
      <c r="Q273" s="70"/>
      <c r="R273" s="83"/>
      <c r="S273" s="52"/>
      <c r="T273" s="52"/>
      <c r="U273" s="70"/>
      <c r="V273" s="70"/>
      <c r="W273" s="27"/>
    </row>
    <row r="274" spans="1:23" ht="12.75">
      <c r="A274" s="70"/>
      <c r="B274" s="70"/>
      <c r="C274" s="70"/>
      <c r="D274" s="72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60"/>
      <c r="P274" s="70"/>
      <c r="Q274" s="70"/>
      <c r="R274" s="83"/>
      <c r="S274" s="52"/>
      <c r="T274" s="52"/>
      <c r="U274" s="70"/>
      <c r="V274" s="70"/>
      <c r="W274" s="27"/>
    </row>
    <row r="275" spans="1:23" ht="12.75">
      <c r="A275" s="70"/>
      <c r="B275" s="70"/>
      <c r="C275" s="70"/>
      <c r="D275" s="72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60"/>
      <c r="P275" s="70"/>
      <c r="Q275" s="70"/>
      <c r="R275" s="83"/>
      <c r="S275" s="52"/>
      <c r="T275" s="52"/>
      <c r="U275" s="70"/>
      <c r="V275" s="70"/>
      <c r="W275" s="27"/>
    </row>
    <row r="276" spans="1:23" ht="12.75">
      <c r="A276" s="70"/>
      <c r="B276" s="70"/>
      <c r="C276" s="70"/>
      <c r="D276" s="72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60"/>
      <c r="P276" s="70"/>
      <c r="Q276" s="70"/>
      <c r="R276" s="83"/>
      <c r="S276" s="52"/>
      <c r="T276" s="52"/>
      <c r="U276" s="70"/>
      <c r="V276" s="70"/>
      <c r="W276" s="27"/>
    </row>
    <row r="277" spans="1:23" ht="12.75">
      <c r="A277" s="70"/>
      <c r="B277" s="70"/>
      <c r="C277" s="70"/>
      <c r="D277" s="72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60"/>
      <c r="P277" s="70"/>
      <c r="Q277" s="70"/>
      <c r="R277" s="83"/>
      <c r="S277" s="52"/>
      <c r="T277" s="52"/>
      <c r="U277" s="70"/>
      <c r="V277" s="70"/>
      <c r="W277" s="27"/>
    </row>
    <row r="278" spans="1:23" ht="12.75">
      <c r="A278" s="70"/>
      <c r="B278" s="70"/>
      <c r="C278" s="70"/>
      <c r="D278" s="72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60"/>
      <c r="P278" s="70"/>
      <c r="Q278" s="70"/>
      <c r="R278" s="83"/>
      <c r="S278" s="52"/>
      <c r="T278" s="52"/>
      <c r="U278" s="70"/>
      <c r="V278" s="70"/>
      <c r="W278" s="27"/>
    </row>
    <row r="279" spans="1:23" ht="12.75">
      <c r="A279" s="70"/>
      <c r="B279" s="70"/>
      <c r="C279" s="70"/>
      <c r="D279" s="72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60"/>
      <c r="P279" s="70"/>
      <c r="Q279" s="70"/>
      <c r="R279" s="83"/>
      <c r="S279" s="52"/>
      <c r="T279" s="52"/>
      <c r="U279" s="70"/>
      <c r="V279" s="70"/>
      <c r="W279" s="27"/>
    </row>
    <row r="280" spans="1:23" ht="12.75">
      <c r="A280" s="70"/>
      <c r="B280" s="70"/>
      <c r="C280" s="70"/>
      <c r="D280" s="72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60"/>
      <c r="P280" s="70"/>
      <c r="Q280" s="70"/>
      <c r="R280" s="83"/>
      <c r="S280" s="52"/>
      <c r="T280" s="52"/>
      <c r="U280" s="70"/>
      <c r="V280" s="70"/>
      <c r="W280" s="27"/>
    </row>
    <row r="281" spans="1:23" ht="12.75">
      <c r="A281" s="70"/>
      <c r="B281" s="70"/>
      <c r="C281" s="70"/>
      <c r="D281" s="72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60"/>
      <c r="P281" s="70"/>
      <c r="Q281" s="70"/>
      <c r="R281" s="83"/>
      <c r="S281" s="52"/>
      <c r="T281" s="52"/>
      <c r="U281" s="70"/>
      <c r="V281" s="70"/>
      <c r="W281" s="27"/>
    </row>
    <row r="282" spans="1:23" ht="12.75">
      <c r="A282" s="70"/>
      <c r="B282" s="70"/>
      <c r="C282" s="70"/>
      <c r="D282" s="72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60"/>
      <c r="P282" s="70"/>
      <c r="Q282" s="70"/>
      <c r="R282" s="83"/>
      <c r="S282" s="52"/>
      <c r="T282" s="52"/>
      <c r="U282" s="70"/>
      <c r="V282" s="70"/>
      <c r="W282" s="27"/>
    </row>
    <row r="283" spans="1:23" ht="12.75">
      <c r="A283" s="70"/>
      <c r="B283" s="70"/>
      <c r="C283" s="70"/>
      <c r="D283" s="72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60"/>
      <c r="P283" s="70"/>
      <c r="Q283" s="70"/>
      <c r="R283" s="83"/>
      <c r="S283" s="52"/>
      <c r="T283" s="52"/>
      <c r="U283" s="70"/>
      <c r="V283" s="70"/>
      <c r="W283" s="27"/>
    </row>
    <row r="284" spans="1:23" ht="12.75">
      <c r="A284" s="70"/>
      <c r="B284" s="70"/>
      <c r="C284" s="70"/>
      <c r="D284" s="72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60"/>
      <c r="P284" s="70"/>
      <c r="Q284" s="70"/>
      <c r="R284" s="83"/>
      <c r="S284" s="52"/>
      <c r="T284" s="52"/>
      <c r="U284" s="70"/>
      <c r="V284" s="70"/>
      <c r="W284" s="27"/>
    </row>
    <row r="285" spans="1:23" ht="12.75">
      <c r="A285" s="70"/>
      <c r="B285" s="70"/>
      <c r="C285" s="70"/>
      <c r="D285" s="72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60"/>
      <c r="P285" s="70"/>
      <c r="Q285" s="70"/>
      <c r="R285" s="83"/>
      <c r="S285" s="52"/>
      <c r="T285" s="52"/>
      <c r="U285" s="70"/>
      <c r="V285" s="70"/>
      <c r="W285" s="27"/>
    </row>
    <row r="286" spans="1:23" ht="12.75">
      <c r="A286" s="70"/>
      <c r="B286" s="70"/>
      <c r="C286" s="70"/>
      <c r="D286" s="72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60"/>
      <c r="P286" s="70"/>
      <c r="Q286" s="70"/>
      <c r="R286" s="83"/>
      <c r="S286" s="52"/>
      <c r="T286" s="52"/>
      <c r="U286" s="70"/>
      <c r="V286" s="70"/>
      <c r="W286" s="27"/>
    </row>
    <row r="287" spans="1:23" ht="12.75">
      <c r="A287" s="70"/>
      <c r="B287" s="70"/>
      <c r="C287" s="70"/>
      <c r="D287" s="72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60"/>
      <c r="P287" s="70"/>
      <c r="Q287" s="70"/>
      <c r="R287" s="83"/>
      <c r="S287" s="52"/>
      <c r="T287" s="52"/>
      <c r="U287" s="70"/>
      <c r="V287" s="70"/>
      <c r="W287" s="27"/>
    </row>
    <row r="288" spans="1:23" ht="12.75">
      <c r="A288" s="70"/>
      <c r="B288" s="70"/>
      <c r="C288" s="70"/>
      <c r="D288" s="72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60"/>
      <c r="P288" s="70"/>
      <c r="Q288" s="70"/>
      <c r="R288" s="83"/>
      <c r="S288" s="52"/>
      <c r="T288" s="52"/>
      <c r="U288" s="70"/>
      <c r="V288" s="70"/>
      <c r="W288" s="27"/>
    </row>
    <row r="289" spans="1:23" ht="12.75">
      <c r="A289" s="70"/>
      <c r="B289" s="70"/>
      <c r="C289" s="70"/>
      <c r="D289" s="72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60"/>
      <c r="P289" s="70"/>
      <c r="Q289" s="70"/>
      <c r="R289" s="83"/>
      <c r="S289" s="52"/>
      <c r="T289" s="52"/>
      <c r="U289" s="70"/>
      <c r="V289" s="70"/>
      <c r="W289" s="27"/>
    </row>
    <row r="290" spans="1:23" ht="12.75">
      <c r="A290" s="70"/>
      <c r="B290" s="70"/>
      <c r="C290" s="70"/>
      <c r="D290" s="72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60"/>
      <c r="P290" s="70"/>
      <c r="Q290" s="70"/>
      <c r="R290" s="83"/>
      <c r="S290" s="52"/>
      <c r="T290" s="52"/>
      <c r="U290" s="70"/>
      <c r="V290" s="70"/>
      <c r="W290" s="27"/>
    </row>
    <row r="291" spans="1:23" ht="12.75">
      <c r="A291" s="70"/>
      <c r="B291" s="70"/>
      <c r="C291" s="70"/>
      <c r="D291" s="72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60"/>
      <c r="P291" s="70"/>
      <c r="Q291" s="70"/>
      <c r="R291" s="83"/>
      <c r="S291" s="52"/>
      <c r="T291" s="52"/>
      <c r="U291" s="70"/>
      <c r="V291" s="70"/>
      <c r="W291" s="27"/>
    </row>
    <row r="292" spans="1:23" ht="12.75">
      <c r="A292" s="70"/>
      <c r="B292" s="70"/>
      <c r="C292" s="70"/>
      <c r="D292" s="72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60"/>
      <c r="P292" s="70"/>
      <c r="Q292" s="70"/>
      <c r="R292" s="83"/>
      <c r="S292" s="52"/>
      <c r="T292" s="52"/>
      <c r="U292" s="70"/>
      <c r="V292" s="70"/>
      <c r="W292" s="27"/>
    </row>
    <row r="293" spans="1:23" ht="12.75">
      <c r="A293" s="70"/>
      <c r="B293" s="70"/>
      <c r="C293" s="70"/>
      <c r="D293" s="72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60"/>
      <c r="P293" s="70"/>
      <c r="Q293" s="70"/>
      <c r="R293" s="83"/>
      <c r="S293" s="52"/>
      <c r="T293" s="52"/>
      <c r="U293" s="70"/>
      <c r="V293" s="70"/>
      <c r="W293" s="27"/>
    </row>
    <row r="294" spans="1:23" ht="12.75">
      <c r="A294" s="70"/>
      <c r="B294" s="70"/>
      <c r="C294" s="70"/>
      <c r="D294" s="72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60"/>
      <c r="P294" s="70"/>
      <c r="Q294" s="70"/>
      <c r="R294" s="83"/>
      <c r="S294" s="52"/>
      <c r="T294" s="52"/>
      <c r="U294" s="70"/>
      <c r="V294" s="70"/>
      <c r="W294" s="27"/>
    </row>
    <row r="295" spans="1:23" ht="12.75">
      <c r="A295" s="70"/>
      <c r="B295" s="70"/>
      <c r="C295" s="70"/>
      <c r="D295" s="72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60"/>
      <c r="P295" s="70"/>
      <c r="Q295" s="70"/>
      <c r="R295" s="83"/>
      <c r="S295" s="52"/>
      <c r="T295" s="52"/>
      <c r="U295" s="70"/>
      <c r="V295" s="70"/>
      <c r="W295" s="27"/>
    </row>
    <row r="296" spans="1:23" ht="12.75">
      <c r="A296" s="70"/>
      <c r="B296" s="70"/>
      <c r="C296" s="70"/>
      <c r="D296" s="72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60"/>
      <c r="P296" s="70"/>
      <c r="Q296" s="70"/>
      <c r="R296" s="83"/>
      <c r="S296" s="52"/>
      <c r="T296" s="52"/>
      <c r="U296" s="70"/>
      <c r="V296" s="70"/>
      <c r="W296" s="27"/>
    </row>
    <row r="297" spans="1:23" ht="12.75">
      <c r="A297" s="70"/>
      <c r="B297" s="70"/>
      <c r="C297" s="70"/>
      <c r="D297" s="72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60"/>
      <c r="P297" s="70"/>
      <c r="Q297" s="70"/>
      <c r="R297" s="83"/>
      <c r="S297" s="52"/>
      <c r="T297" s="52"/>
      <c r="U297" s="70"/>
      <c r="V297" s="70"/>
      <c r="W297" s="27"/>
    </row>
    <row r="298" spans="1:23" ht="12.75">
      <c r="A298" s="70"/>
      <c r="B298" s="70"/>
      <c r="C298" s="70"/>
      <c r="D298" s="72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60"/>
      <c r="P298" s="70"/>
      <c r="Q298" s="70"/>
      <c r="R298" s="83"/>
      <c r="S298" s="52"/>
      <c r="T298" s="52"/>
      <c r="U298" s="70"/>
      <c r="V298" s="70"/>
      <c r="W298" s="27"/>
    </row>
    <row r="299" spans="1:23" ht="12.75">
      <c r="A299" s="70"/>
      <c r="B299" s="70"/>
      <c r="C299" s="70"/>
      <c r="D299" s="72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60"/>
      <c r="P299" s="70"/>
      <c r="Q299" s="70"/>
      <c r="R299" s="83"/>
      <c r="S299" s="52"/>
      <c r="T299" s="52"/>
      <c r="U299" s="70"/>
      <c r="V299" s="70"/>
      <c r="W299" s="27"/>
    </row>
    <row r="300" spans="1:23" ht="12.75">
      <c r="A300" s="70"/>
      <c r="B300" s="70"/>
      <c r="C300" s="70"/>
      <c r="D300" s="72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60"/>
      <c r="P300" s="70"/>
      <c r="Q300" s="70"/>
      <c r="R300" s="83"/>
      <c r="S300" s="52"/>
      <c r="T300" s="52"/>
      <c r="U300" s="70"/>
      <c r="V300" s="70"/>
      <c r="W300" s="27"/>
    </row>
    <row r="301" spans="1:23" ht="12.75">
      <c r="A301" s="70"/>
      <c r="B301" s="70"/>
      <c r="C301" s="70"/>
      <c r="D301" s="72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60"/>
      <c r="P301" s="70"/>
      <c r="Q301" s="70"/>
      <c r="R301" s="83"/>
      <c r="S301" s="52"/>
      <c r="T301" s="52"/>
      <c r="U301" s="70"/>
      <c r="V301" s="70"/>
      <c r="W301" s="27"/>
    </row>
    <row r="302" spans="1:23" ht="12.75">
      <c r="A302" s="70"/>
      <c r="B302" s="70"/>
      <c r="C302" s="70"/>
      <c r="D302" s="72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60"/>
      <c r="P302" s="70"/>
      <c r="Q302" s="70"/>
      <c r="R302" s="83"/>
      <c r="S302" s="52"/>
      <c r="T302" s="52"/>
      <c r="U302" s="70"/>
      <c r="V302" s="70"/>
      <c r="W302" s="27"/>
    </row>
    <row r="303" spans="1:23" ht="12.75">
      <c r="A303" s="70"/>
      <c r="B303" s="70"/>
      <c r="C303" s="70"/>
      <c r="D303" s="72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60"/>
      <c r="P303" s="70"/>
      <c r="Q303" s="70"/>
      <c r="R303" s="83"/>
      <c r="S303" s="52"/>
      <c r="T303" s="52"/>
      <c r="U303" s="70"/>
      <c r="V303" s="70"/>
      <c r="W303" s="27"/>
    </row>
    <row r="304" spans="1:23" ht="12.75">
      <c r="A304" s="70"/>
      <c r="B304" s="70"/>
      <c r="C304" s="70"/>
      <c r="D304" s="72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60"/>
      <c r="P304" s="70"/>
      <c r="Q304" s="70"/>
      <c r="R304" s="83"/>
      <c r="S304" s="52"/>
      <c r="T304" s="52"/>
      <c r="U304" s="70"/>
      <c r="V304" s="70"/>
      <c r="W304" s="27"/>
    </row>
    <row r="305" spans="1:23" ht="12.75">
      <c r="A305" s="70"/>
      <c r="B305" s="70"/>
      <c r="C305" s="70"/>
      <c r="D305" s="72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60"/>
      <c r="P305" s="70"/>
      <c r="Q305" s="70"/>
      <c r="R305" s="83"/>
      <c r="S305" s="52"/>
      <c r="T305" s="52"/>
      <c r="U305" s="70"/>
      <c r="V305" s="70"/>
      <c r="W305" s="27"/>
    </row>
    <row r="306" spans="1:23" ht="12.75">
      <c r="A306" s="70"/>
      <c r="B306" s="70"/>
      <c r="C306" s="70"/>
      <c r="D306" s="72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60"/>
      <c r="P306" s="70"/>
      <c r="Q306" s="70"/>
      <c r="R306" s="83"/>
      <c r="S306" s="52"/>
      <c r="T306" s="52"/>
      <c r="U306" s="70"/>
      <c r="V306" s="70"/>
      <c r="W306" s="27"/>
    </row>
    <row r="307" spans="1:23" ht="12.75">
      <c r="A307" s="70"/>
      <c r="B307" s="70"/>
      <c r="C307" s="70"/>
      <c r="D307" s="72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60"/>
      <c r="P307" s="70"/>
      <c r="Q307" s="70"/>
      <c r="R307" s="83"/>
      <c r="S307" s="52"/>
      <c r="T307" s="52"/>
      <c r="U307" s="70"/>
      <c r="V307" s="70"/>
      <c r="W307" s="27"/>
    </row>
    <row r="308" spans="1:23" ht="12.75">
      <c r="A308" s="70"/>
      <c r="B308" s="70"/>
      <c r="C308" s="70"/>
      <c r="D308" s="72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60"/>
      <c r="P308" s="70"/>
      <c r="Q308" s="70"/>
      <c r="R308" s="83"/>
      <c r="S308" s="52"/>
      <c r="T308" s="52"/>
      <c r="U308" s="70"/>
      <c r="V308" s="70"/>
      <c r="W308" s="27"/>
    </row>
    <row r="309" spans="1:23" ht="12.75">
      <c r="A309" s="70"/>
      <c r="B309" s="70"/>
      <c r="C309" s="70"/>
      <c r="D309" s="72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60"/>
      <c r="P309" s="70"/>
      <c r="Q309" s="70"/>
      <c r="R309" s="83"/>
      <c r="S309" s="52"/>
      <c r="T309" s="52"/>
      <c r="U309" s="70"/>
      <c r="V309" s="70"/>
      <c r="W309" s="27"/>
    </row>
    <row r="310" spans="1:23" ht="12.75">
      <c r="A310" s="70"/>
      <c r="B310" s="70"/>
      <c r="C310" s="70"/>
      <c r="D310" s="72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60"/>
      <c r="P310" s="70"/>
      <c r="Q310" s="70"/>
      <c r="R310" s="83"/>
      <c r="S310" s="52"/>
      <c r="T310" s="52"/>
      <c r="U310" s="70"/>
      <c r="V310" s="70"/>
      <c r="W310" s="27"/>
    </row>
    <row r="311" spans="1:23" ht="12.75">
      <c r="A311" s="70"/>
      <c r="B311" s="70"/>
      <c r="C311" s="70"/>
      <c r="D311" s="72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60"/>
      <c r="P311" s="70"/>
      <c r="Q311" s="70"/>
      <c r="R311" s="83"/>
      <c r="S311" s="52"/>
      <c r="T311" s="52"/>
      <c r="U311" s="70"/>
      <c r="V311" s="70"/>
      <c r="W311" s="27"/>
    </row>
    <row r="312" spans="1:23" ht="12.75">
      <c r="A312" s="70"/>
      <c r="B312" s="70"/>
      <c r="C312" s="70"/>
      <c r="D312" s="72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60"/>
      <c r="P312" s="70"/>
      <c r="Q312" s="70"/>
      <c r="R312" s="83"/>
      <c r="S312" s="52"/>
      <c r="T312" s="52"/>
      <c r="U312" s="70"/>
      <c r="V312" s="70"/>
      <c r="W312" s="27"/>
    </row>
    <row r="313" spans="1:23" ht="12.75">
      <c r="A313" s="70"/>
      <c r="B313" s="70"/>
      <c r="C313" s="70"/>
      <c r="D313" s="72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60"/>
      <c r="P313" s="70"/>
      <c r="Q313" s="70"/>
      <c r="R313" s="83"/>
      <c r="S313" s="52"/>
      <c r="T313" s="52"/>
      <c r="U313" s="70"/>
      <c r="V313" s="70"/>
      <c r="W313" s="27"/>
    </row>
    <row r="314" spans="1:23" ht="12.75">
      <c r="A314" s="70"/>
      <c r="B314" s="70"/>
      <c r="C314" s="70"/>
      <c r="D314" s="72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60"/>
      <c r="P314" s="70"/>
      <c r="Q314" s="70"/>
      <c r="R314" s="83"/>
      <c r="S314" s="52"/>
      <c r="T314" s="52"/>
      <c r="U314" s="70"/>
      <c r="V314" s="70"/>
      <c r="W314" s="27"/>
    </row>
    <row r="315" spans="1:23" ht="12.75">
      <c r="A315" s="70"/>
      <c r="B315" s="70"/>
      <c r="C315" s="70"/>
      <c r="D315" s="72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60"/>
      <c r="P315" s="70"/>
      <c r="Q315" s="70"/>
      <c r="R315" s="83"/>
      <c r="S315" s="52"/>
      <c r="T315" s="52"/>
      <c r="U315" s="70"/>
      <c r="V315" s="70"/>
      <c r="W315" s="27"/>
    </row>
    <row r="316" spans="1:23" ht="12.75">
      <c r="A316" s="70"/>
      <c r="B316" s="70"/>
      <c r="C316" s="70"/>
      <c r="D316" s="72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60"/>
      <c r="P316" s="70"/>
      <c r="Q316" s="70"/>
      <c r="R316" s="83"/>
      <c r="S316" s="52"/>
      <c r="T316" s="52"/>
      <c r="U316" s="70"/>
      <c r="V316" s="70"/>
      <c r="W316" s="27"/>
    </row>
    <row r="317" spans="1:23" ht="12.75">
      <c r="A317" s="70"/>
      <c r="B317" s="70"/>
      <c r="C317" s="70"/>
      <c r="D317" s="72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60"/>
      <c r="P317" s="70"/>
      <c r="Q317" s="70"/>
      <c r="R317" s="83"/>
      <c r="S317" s="52"/>
      <c r="T317" s="52"/>
      <c r="U317" s="70"/>
      <c r="V317" s="70"/>
      <c r="W317" s="27"/>
    </row>
    <row r="318" spans="1:22" ht="12.75">
      <c r="A318" s="70"/>
      <c r="B318" s="70"/>
      <c r="C318" s="70"/>
      <c r="D318" s="72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60"/>
      <c r="P318" s="70"/>
      <c r="Q318" s="70"/>
      <c r="R318" s="83"/>
      <c r="S318" s="52"/>
      <c r="T318" s="52"/>
      <c r="U318" s="70"/>
      <c r="V318" s="70"/>
    </row>
    <row r="319" spans="1:22" ht="12.75">
      <c r="A319" s="70"/>
      <c r="B319" s="70"/>
      <c r="C319" s="70"/>
      <c r="D319" s="72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60"/>
      <c r="P319" s="70"/>
      <c r="Q319" s="70"/>
      <c r="R319" s="83"/>
      <c r="S319" s="52"/>
      <c r="T319" s="52"/>
      <c r="U319" s="70"/>
      <c r="V319" s="70"/>
    </row>
    <row r="320" spans="1:22" ht="12.75">
      <c r="A320" s="70"/>
      <c r="B320" s="70"/>
      <c r="C320" s="70"/>
      <c r="D320" s="72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60"/>
      <c r="P320" s="70"/>
      <c r="Q320" s="70"/>
      <c r="R320" s="83"/>
      <c r="S320" s="52"/>
      <c r="T320" s="52"/>
      <c r="U320" s="70"/>
      <c r="V320" s="70"/>
    </row>
    <row r="321" spans="1:22" ht="12.75">
      <c r="A321" s="70"/>
      <c r="B321" s="70"/>
      <c r="C321" s="70"/>
      <c r="D321" s="72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60"/>
      <c r="P321" s="70"/>
      <c r="Q321" s="70"/>
      <c r="R321" s="83"/>
      <c r="S321" s="52"/>
      <c r="T321" s="52"/>
      <c r="U321" s="70"/>
      <c r="V321" s="70"/>
    </row>
    <row r="322" spans="1:22" ht="12.75">
      <c r="A322" s="70"/>
      <c r="B322" s="70"/>
      <c r="C322" s="70"/>
      <c r="D322" s="72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60"/>
      <c r="P322" s="70"/>
      <c r="Q322" s="70"/>
      <c r="R322" s="83"/>
      <c r="S322" s="52"/>
      <c r="T322" s="52"/>
      <c r="U322" s="70"/>
      <c r="V322" s="70"/>
    </row>
    <row r="323" spans="1:22" ht="12.75">
      <c r="A323" s="70"/>
      <c r="B323" s="70"/>
      <c r="C323" s="70"/>
      <c r="D323" s="72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60"/>
      <c r="P323" s="70"/>
      <c r="Q323" s="70"/>
      <c r="R323" s="83"/>
      <c r="S323" s="52"/>
      <c r="T323" s="52"/>
      <c r="U323" s="70"/>
      <c r="V323" s="70"/>
    </row>
    <row r="324" spans="1:22" ht="12.75">
      <c r="A324" s="70"/>
      <c r="B324" s="70"/>
      <c r="C324" s="70"/>
      <c r="D324" s="72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60"/>
      <c r="P324" s="70"/>
      <c r="Q324" s="70"/>
      <c r="R324" s="83"/>
      <c r="S324" s="52"/>
      <c r="T324" s="52"/>
      <c r="U324" s="70"/>
      <c r="V324" s="70"/>
    </row>
    <row r="325" spans="1:22" ht="12.75">
      <c r="A325" s="70"/>
      <c r="B325" s="70"/>
      <c r="C325" s="70"/>
      <c r="D325" s="72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60"/>
      <c r="P325" s="70"/>
      <c r="Q325" s="70"/>
      <c r="R325" s="83"/>
      <c r="S325" s="52"/>
      <c r="T325" s="52"/>
      <c r="U325" s="70"/>
      <c r="V325" s="70"/>
    </row>
    <row r="326" spans="1:22" ht="12.75">
      <c r="A326" s="70"/>
      <c r="B326" s="70"/>
      <c r="C326" s="70"/>
      <c r="D326" s="72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60"/>
      <c r="P326" s="70"/>
      <c r="Q326" s="70"/>
      <c r="R326" s="83"/>
      <c r="S326" s="52"/>
      <c r="T326" s="52"/>
      <c r="U326" s="70"/>
      <c r="V326" s="70"/>
    </row>
    <row r="327" spans="1:22" ht="12.75">
      <c r="A327" s="70"/>
      <c r="B327" s="70"/>
      <c r="C327" s="70"/>
      <c r="D327" s="72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60"/>
      <c r="P327" s="70"/>
      <c r="Q327" s="70"/>
      <c r="R327" s="83"/>
      <c r="S327" s="52"/>
      <c r="T327" s="52"/>
      <c r="U327" s="70"/>
      <c r="V327" s="70"/>
    </row>
    <row r="328" spans="1:22" ht="12.75">
      <c r="A328" s="70"/>
      <c r="B328" s="70"/>
      <c r="C328" s="70"/>
      <c r="D328" s="72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60"/>
      <c r="P328" s="70"/>
      <c r="Q328" s="70"/>
      <c r="R328" s="83"/>
      <c r="S328" s="52"/>
      <c r="T328" s="52"/>
      <c r="U328" s="70"/>
      <c r="V328" s="70"/>
    </row>
    <row r="329" spans="1:22" ht="12.75">
      <c r="A329" s="70"/>
      <c r="B329" s="70"/>
      <c r="C329" s="70"/>
      <c r="D329" s="72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60"/>
      <c r="P329" s="70"/>
      <c r="Q329" s="70"/>
      <c r="R329" s="83"/>
      <c r="S329" s="52"/>
      <c r="T329" s="52"/>
      <c r="U329" s="70"/>
      <c r="V329" s="70"/>
    </row>
    <row r="330" spans="1:22" ht="12.75">
      <c r="A330" s="70"/>
      <c r="B330" s="70"/>
      <c r="C330" s="70"/>
      <c r="D330" s="72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60"/>
      <c r="P330" s="70"/>
      <c r="Q330" s="70"/>
      <c r="R330" s="83"/>
      <c r="S330" s="52"/>
      <c r="T330" s="52"/>
      <c r="U330" s="70"/>
      <c r="V330" s="70"/>
    </row>
    <row r="331" spans="1:22" ht="12.75">
      <c r="A331" s="70"/>
      <c r="B331" s="70"/>
      <c r="C331" s="70"/>
      <c r="D331" s="72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60"/>
      <c r="P331" s="70"/>
      <c r="Q331" s="70"/>
      <c r="R331" s="83"/>
      <c r="S331" s="52"/>
      <c r="T331" s="52"/>
      <c r="U331" s="70"/>
      <c r="V331" s="70"/>
    </row>
    <row r="332" spans="1:22" ht="12.75">
      <c r="A332" s="70"/>
      <c r="B332" s="70"/>
      <c r="C332" s="70"/>
      <c r="D332" s="72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60"/>
      <c r="P332" s="70"/>
      <c r="Q332" s="70"/>
      <c r="R332" s="83"/>
      <c r="S332" s="52"/>
      <c r="T332" s="52"/>
      <c r="U332" s="70"/>
      <c r="V332" s="70"/>
    </row>
    <row r="333" spans="1:22" ht="12.75">
      <c r="A333" s="70"/>
      <c r="B333" s="70"/>
      <c r="C333" s="70"/>
      <c r="D333" s="72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60"/>
      <c r="P333" s="70"/>
      <c r="Q333" s="70"/>
      <c r="R333" s="83"/>
      <c r="S333" s="52"/>
      <c r="T333" s="52"/>
      <c r="U333" s="70"/>
      <c r="V333" s="70"/>
    </row>
    <row r="334" spans="1:22" ht="12.75">
      <c r="A334" s="70"/>
      <c r="B334" s="70"/>
      <c r="C334" s="70"/>
      <c r="D334" s="72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60"/>
      <c r="P334" s="70"/>
      <c r="Q334" s="70"/>
      <c r="R334" s="83"/>
      <c r="S334" s="52"/>
      <c r="T334" s="52"/>
      <c r="U334" s="70"/>
      <c r="V334" s="70"/>
    </row>
    <row r="335" spans="1:22" ht="12.75">
      <c r="A335" s="70"/>
      <c r="B335" s="70"/>
      <c r="C335" s="70"/>
      <c r="D335" s="72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60"/>
      <c r="P335" s="70"/>
      <c r="Q335" s="70"/>
      <c r="R335" s="83"/>
      <c r="S335" s="52"/>
      <c r="T335" s="52"/>
      <c r="U335" s="70"/>
      <c r="V335" s="70"/>
    </row>
    <row r="336" spans="1:22" ht="12.75">
      <c r="A336" s="70"/>
      <c r="B336" s="70"/>
      <c r="C336" s="70"/>
      <c r="D336" s="72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60"/>
      <c r="P336" s="70"/>
      <c r="Q336" s="70"/>
      <c r="R336" s="83"/>
      <c r="S336" s="52"/>
      <c r="T336" s="52"/>
      <c r="U336" s="70"/>
      <c r="V336" s="70"/>
    </row>
    <row r="337" spans="1:22" ht="12.75">
      <c r="A337" s="70"/>
      <c r="B337" s="70"/>
      <c r="C337" s="70"/>
      <c r="D337" s="72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60"/>
      <c r="P337" s="70"/>
      <c r="Q337" s="70"/>
      <c r="R337" s="83"/>
      <c r="S337" s="52"/>
      <c r="T337" s="52"/>
      <c r="U337" s="70"/>
      <c r="V337" s="70"/>
    </row>
    <row r="338" spans="1:22" ht="12.75">
      <c r="A338" s="70"/>
      <c r="B338" s="70"/>
      <c r="C338" s="70"/>
      <c r="D338" s="72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60"/>
      <c r="P338" s="70"/>
      <c r="Q338" s="70"/>
      <c r="R338" s="83"/>
      <c r="S338" s="52"/>
      <c r="T338" s="52"/>
      <c r="U338" s="70"/>
      <c r="V338" s="70"/>
    </row>
    <row r="339" spans="1:22" ht="12.75">
      <c r="A339" s="70"/>
      <c r="B339" s="70"/>
      <c r="C339" s="70"/>
      <c r="D339" s="72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60"/>
      <c r="P339" s="70"/>
      <c r="Q339" s="70"/>
      <c r="R339" s="83"/>
      <c r="S339" s="52"/>
      <c r="T339" s="52"/>
      <c r="U339" s="70"/>
      <c r="V339" s="70"/>
    </row>
    <row r="340" spans="1:22" ht="12.75">
      <c r="A340" s="70"/>
      <c r="B340" s="70"/>
      <c r="C340" s="70"/>
      <c r="D340" s="72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60"/>
      <c r="P340" s="70"/>
      <c r="Q340" s="70"/>
      <c r="R340" s="83"/>
      <c r="S340" s="52"/>
      <c r="T340" s="52"/>
      <c r="U340" s="70"/>
      <c r="V340" s="70"/>
    </row>
    <row r="341" spans="1:22" ht="12.75">
      <c r="A341" s="70"/>
      <c r="B341" s="70"/>
      <c r="C341" s="70"/>
      <c r="D341" s="72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60"/>
      <c r="P341" s="70"/>
      <c r="Q341" s="70"/>
      <c r="R341" s="83"/>
      <c r="S341" s="52"/>
      <c r="T341" s="52"/>
      <c r="U341" s="70"/>
      <c r="V341" s="70"/>
    </row>
    <row r="342" spans="1:22" ht="12.75">
      <c r="A342" s="70"/>
      <c r="B342" s="70"/>
      <c r="C342" s="70"/>
      <c r="D342" s="72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60"/>
      <c r="P342" s="70"/>
      <c r="Q342" s="70"/>
      <c r="R342" s="83"/>
      <c r="S342" s="52"/>
      <c r="T342" s="52"/>
      <c r="U342" s="70"/>
      <c r="V342" s="70"/>
    </row>
    <row r="343" spans="1:22" ht="12.75">
      <c r="A343" s="70"/>
      <c r="B343" s="70"/>
      <c r="C343" s="70"/>
      <c r="D343" s="72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60"/>
      <c r="P343" s="70"/>
      <c r="Q343" s="70"/>
      <c r="R343" s="83"/>
      <c r="S343" s="52"/>
      <c r="T343" s="52"/>
      <c r="U343" s="70"/>
      <c r="V343" s="70"/>
    </row>
    <row r="344" spans="1:22" ht="12.75">
      <c r="A344" s="70"/>
      <c r="B344" s="70"/>
      <c r="C344" s="70"/>
      <c r="D344" s="72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60"/>
      <c r="P344" s="70"/>
      <c r="Q344" s="70"/>
      <c r="R344" s="83"/>
      <c r="S344" s="52"/>
      <c r="T344" s="52"/>
      <c r="U344" s="70"/>
      <c r="V344" s="70"/>
    </row>
    <row r="345" spans="1:22" ht="12.75">
      <c r="A345" s="70"/>
      <c r="B345" s="70"/>
      <c r="C345" s="70"/>
      <c r="D345" s="72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60"/>
      <c r="P345" s="70"/>
      <c r="Q345" s="70"/>
      <c r="R345" s="83"/>
      <c r="S345" s="52"/>
      <c r="T345" s="52"/>
      <c r="U345" s="70"/>
      <c r="V345" s="70"/>
    </row>
    <row r="346" spans="1:22" ht="12.75">
      <c r="A346" s="70"/>
      <c r="B346" s="70"/>
      <c r="C346" s="70"/>
      <c r="D346" s="72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60"/>
      <c r="P346" s="70"/>
      <c r="Q346" s="70"/>
      <c r="R346" s="83"/>
      <c r="S346" s="52"/>
      <c r="T346" s="52"/>
      <c r="U346" s="70"/>
      <c r="V346" s="70"/>
    </row>
    <row r="347" spans="1:22" ht="12.75">
      <c r="A347" s="70"/>
      <c r="B347" s="70"/>
      <c r="C347" s="70"/>
      <c r="D347" s="72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60"/>
      <c r="P347" s="70"/>
      <c r="Q347" s="70"/>
      <c r="R347" s="83"/>
      <c r="S347" s="52"/>
      <c r="T347" s="52"/>
      <c r="U347" s="70"/>
      <c r="V347" s="70"/>
    </row>
    <row r="348" spans="1:22" ht="12.75">
      <c r="A348" s="70"/>
      <c r="B348" s="70"/>
      <c r="C348" s="70"/>
      <c r="D348" s="72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60"/>
      <c r="P348" s="70"/>
      <c r="Q348" s="70"/>
      <c r="R348" s="83"/>
      <c r="S348" s="52"/>
      <c r="T348" s="52"/>
      <c r="U348" s="70"/>
      <c r="V348" s="70"/>
    </row>
    <row r="349" spans="1:22" ht="12.75">
      <c r="A349" s="70"/>
      <c r="B349" s="70"/>
      <c r="C349" s="70"/>
      <c r="D349" s="72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60"/>
      <c r="P349" s="70"/>
      <c r="Q349" s="70"/>
      <c r="R349" s="83"/>
      <c r="S349" s="52"/>
      <c r="T349" s="52"/>
      <c r="U349" s="70"/>
      <c r="V349" s="70"/>
    </row>
    <row r="350" spans="1:22" ht="12.75">
      <c r="A350" s="70"/>
      <c r="B350" s="70"/>
      <c r="C350" s="70"/>
      <c r="D350" s="72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60"/>
      <c r="P350" s="70"/>
      <c r="Q350" s="70"/>
      <c r="R350" s="83"/>
      <c r="S350" s="52"/>
      <c r="T350" s="52"/>
      <c r="U350" s="70"/>
      <c r="V350" s="70"/>
    </row>
    <row r="351" spans="1:22" ht="12.75">
      <c r="A351" s="70"/>
      <c r="B351" s="70"/>
      <c r="C351" s="70"/>
      <c r="D351" s="72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60"/>
      <c r="P351" s="70"/>
      <c r="Q351" s="70"/>
      <c r="R351" s="83"/>
      <c r="S351" s="52"/>
      <c r="T351" s="52"/>
      <c r="U351" s="70"/>
      <c r="V351" s="70"/>
    </row>
    <row r="352" spans="1:22" ht="12.75">
      <c r="A352" s="70"/>
      <c r="B352" s="70"/>
      <c r="C352" s="70"/>
      <c r="D352" s="72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60"/>
      <c r="P352" s="70"/>
      <c r="Q352" s="70"/>
      <c r="R352" s="83"/>
      <c r="S352" s="52"/>
      <c r="T352" s="52"/>
      <c r="U352" s="70"/>
      <c r="V352" s="70"/>
    </row>
    <row r="353" spans="1:22" ht="12.75">
      <c r="A353" s="70"/>
      <c r="B353" s="70"/>
      <c r="C353" s="70"/>
      <c r="D353" s="72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60"/>
      <c r="P353" s="70"/>
      <c r="Q353" s="70"/>
      <c r="R353" s="83"/>
      <c r="S353" s="52"/>
      <c r="T353" s="52"/>
      <c r="U353" s="70"/>
      <c r="V353" s="70"/>
    </row>
    <row r="354" spans="1:22" ht="12.75">
      <c r="A354" s="70"/>
      <c r="B354" s="70"/>
      <c r="C354" s="70"/>
      <c r="D354" s="72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60"/>
      <c r="P354" s="70"/>
      <c r="Q354" s="70"/>
      <c r="R354" s="83"/>
      <c r="S354" s="52"/>
      <c r="T354" s="52"/>
      <c r="U354" s="70"/>
      <c r="V354" s="70"/>
    </row>
    <row r="355" spans="1:22" ht="12.75">
      <c r="A355" s="70"/>
      <c r="B355" s="70"/>
      <c r="C355" s="70"/>
      <c r="D355" s="72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60"/>
      <c r="P355" s="70"/>
      <c r="Q355" s="70"/>
      <c r="R355" s="83"/>
      <c r="S355" s="52"/>
      <c r="T355" s="52"/>
      <c r="U355" s="70"/>
      <c r="V355" s="70"/>
    </row>
    <row r="356" spans="1:22" ht="12.75">
      <c r="A356" s="70"/>
      <c r="B356" s="70"/>
      <c r="C356" s="70"/>
      <c r="D356" s="72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60"/>
      <c r="P356" s="70"/>
      <c r="Q356" s="70"/>
      <c r="R356" s="83"/>
      <c r="S356" s="52"/>
      <c r="T356" s="52"/>
      <c r="U356" s="70"/>
      <c r="V356" s="70"/>
    </row>
    <row r="357" spans="1:22" ht="12.75">
      <c r="A357" s="70"/>
      <c r="B357" s="70"/>
      <c r="C357" s="70"/>
      <c r="D357" s="72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60"/>
      <c r="P357" s="70"/>
      <c r="Q357" s="70"/>
      <c r="R357" s="83"/>
      <c r="S357" s="52"/>
      <c r="T357" s="52"/>
      <c r="U357" s="70"/>
      <c r="V357" s="70"/>
    </row>
    <row r="358" spans="1:22" ht="12.75">
      <c r="A358" s="70"/>
      <c r="B358" s="70"/>
      <c r="C358" s="70"/>
      <c r="D358" s="72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60"/>
      <c r="P358" s="70"/>
      <c r="Q358" s="70"/>
      <c r="R358" s="83"/>
      <c r="S358" s="52"/>
      <c r="T358" s="52"/>
      <c r="U358" s="70"/>
      <c r="V358" s="70"/>
    </row>
    <row r="359" spans="1:22" ht="12.75">
      <c r="A359" s="70"/>
      <c r="B359" s="70"/>
      <c r="C359" s="70"/>
      <c r="D359" s="72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60"/>
      <c r="P359" s="70"/>
      <c r="Q359" s="70"/>
      <c r="R359" s="83"/>
      <c r="S359" s="52"/>
      <c r="T359" s="52"/>
      <c r="U359" s="70"/>
      <c r="V359" s="70"/>
    </row>
    <row r="360" spans="1:22" ht="12.75">
      <c r="A360" s="70"/>
      <c r="B360" s="70"/>
      <c r="C360" s="70"/>
      <c r="D360" s="72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60"/>
      <c r="P360" s="70"/>
      <c r="Q360" s="70"/>
      <c r="R360" s="83"/>
      <c r="S360" s="52"/>
      <c r="T360" s="52"/>
      <c r="U360" s="70"/>
      <c r="V360" s="70"/>
    </row>
    <row r="361" spans="1:22" ht="12.75">
      <c r="A361" s="70"/>
      <c r="B361" s="70"/>
      <c r="C361" s="70"/>
      <c r="D361" s="72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60"/>
      <c r="P361" s="70"/>
      <c r="Q361" s="70"/>
      <c r="R361" s="83"/>
      <c r="S361" s="52"/>
      <c r="T361" s="52"/>
      <c r="U361" s="70"/>
      <c r="V361" s="70"/>
    </row>
    <row r="362" spans="1:22" ht="12.75">
      <c r="A362" s="70"/>
      <c r="B362" s="70"/>
      <c r="C362" s="70"/>
      <c r="D362" s="72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60"/>
      <c r="P362" s="70"/>
      <c r="Q362" s="70"/>
      <c r="R362" s="83"/>
      <c r="S362" s="52"/>
      <c r="T362" s="52"/>
      <c r="U362" s="70"/>
      <c r="V362" s="70"/>
    </row>
    <row r="363" spans="1:22" ht="12.75">
      <c r="A363" s="70"/>
      <c r="B363" s="70"/>
      <c r="C363" s="70"/>
      <c r="D363" s="72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60"/>
      <c r="P363" s="70"/>
      <c r="Q363" s="70"/>
      <c r="R363" s="83"/>
      <c r="S363" s="52"/>
      <c r="T363" s="52"/>
      <c r="U363" s="70"/>
      <c r="V363" s="70"/>
    </row>
    <row r="364" spans="1:22" ht="12.75">
      <c r="A364" s="70"/>
      <c r="B364" s="70"/>
      <c r="C364" s="70"/>
      <c r="D364" s="72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60"/>
      <c r="P364" s="70"/>
      <c r="Q364" s="70"/>
      <c r="R364" s="83"/>
      <c r="S364" s="52"/>
      <c r="T364" s="52"/>
      <c r="U364" s="70"/>
      <c r="V364" s="70"/>
    </row>
    <row r="365" spans="1:22" ht="12.75">
      <c r="A365" s="70"/>
      <c r="B365" s="70"/>
      <c r="C365" s="70"/>
      <c r="D365" s="72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60"/>
      <c r="P365" s="70"/>
      <c r="Q365" s="70"/>
      <c r="R365" s="83"/>
      <c r="S365" s="52"/>
      <c r="T365" s="52"/>
      <c r="U365" s="70"/>
      <c r="V365" s="70"/>
    </row>
    <row r="366" spans="1:22" ht="12.75">
      <c r="A366" s="70"/>
      <c r="B366" s="70"/>
      <c r="C366" s="70"/>
      <c r="D366" s="72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60"/>
      <c r="P366" s="70"/>
      <c r="Q366" s="70"/>
      <c r="R366" s="83"/>
      <c r="S366" s="52"/>
      <c r="T366" s="52"/>
      <c r="U366" s="70"/>
      <c r="V366" s="70"/>
    </row>
    <row r="367" spans="1:22" ht="12.75">
      <c r="A367" s="70"/>
      <c r="B367" s="70"/>
      <c r="C367" s="70"/>
      <c r="D367" s="72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60"/>
      <c r="P367" s="70"/>
      <c r="Q367" s="70"/>
      <c r="R367" s="83"/>
      <c r="S367" s="52"/>
      <c r="T367" s="52"/>
      <c r="U367" s="70"/>
      <c r="V367" s="70"/>
    </row>
    <row r="368" spans="1:22" ht="12.75">
      <c r="A368" s="70"/>
      <c r="B368" s="70"/>
      <c r="C368" s="70"/>
      <c r="D368" s="72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60"/>
      <c r="P368" s="70"/>
      <c r="Q368" s="70"/>
      <c r="R368" s="83"/>
      <c r="S368" s="52"/>
      <c r="T368" s="52"/>
      <c r="U368" s="70"/>
      <c r="V368" s="70"/>
    </row>
    <row r="369" spans="1:22" ht="12.75">
      <c r="A369" s="70"/>
      <c r="B369" s="70"/>
      <c r="C369" s="70"/>
      <c r="D369" s="72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60"/>
      <c r="P369" s="70"/>
      <c r="Q369" s="70"/>
      <c r="R369" s="83"/>
      <c r="S369" s="52"/>
      <c r="T369" s="52"/>
      <c r="U369" s="70"/>
      <c r="V369" s="70"/>
    </row>
    <row r="370" spans="1:22" ht="12.75">
      <c r="A370" s="70"/>
      <c r="B370" s="70"/>
      <c r="C370" s="70"/>
      <c r="D370" s="72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60"/>
      <c r="P370" s="70"/>
      <c r="Q370" s="70"/>
      <c r="R370" s="83"/>
      <c r="S370" s="52"/>
      <c r="T370" s="52"/>
      <c r="U370" s="70"/>
      <c r="V370" s="70"/>
    </row>
    <row r="371" spans="1:22" ht="12.75">
      <c r="A371" s="70"/>
      <c r="B371" s="70"/>
      <c r="C371" s="70"/>
      <c r="D371" s="72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60"/>
      <c r="P371" s="70"/>
      <c r="Q371" s="70"/>
      <c r="R371" s="83"/>
      <c r="S371" s="52"/>
      <c r="T371" s="52"/>
      <c r="U371" s="70"/>
      <c r="V371" s="70"/>
    </row>
    <row r="372" spans="1:22" ht="12.75">
      <c r="A372" s="70"/>
      <c r="B372" s="70"/>
      <c r="C372" s="70"/>
      <c r="D372" s="72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60"/>
      <c r="P372" s="70"/>
      <c r="Q372" s="70"/>
      <c r="R372" s="83"/>
      <c r="S372" s="52"/>
      <c r="T372" s="52"/>
      <c r="U372" s="70"/>
      <c r="V372" s="70"/>
    </row>
    <row r="373" spans="1:22" ht="12.75">
      <c r="A373" s="70"/>
      <c r="B373" s="70"/>
      <c r="C373" s="70"/>
      <c r="D373" s="72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60"/>
      <c r="P373" s="70"/>
      <c r="Q373" s="70"/>
      <c r="R373" s="83"/>
      <c r="S373" s="52"/>
      <c r="T373" s="52"/>
      <c r="U373" s="70"/>
      <c r="V373" s="70"/>
    </row>
    <row r="374" spans="1:22" ht="12.75">
      <c r="A374" s="70"/>
      <c r="B374" s="70"/>
      <c r="C374" s="70"/>
      <c r="D374" s="72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60"/>
      <c r="P374" s="70"/>
      <c r="Q374" s="70"/>
      <c r="R374" s="83"/>
      <c r="S374" s="52"/>
      <c r="T374" s="52"/>
      <c r="U374" s="70"/>
      <c r="V374" s="70"/>
    </row>
    <row r="375" spans="1:22" ht="12.75">
      <c r="A375" s="70"/>
      <c r="B375" s="70"/>
      <c r="C375" s="70"/>
      <c r="D375" s="72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60"/>
      <c r="P375" s="70"/>
      <c r="Q375" s="70"/>
      <c r="R375" s="83"/>
      <c r="S375" s="52"/>
      <c r="T375" s="52"/>
      <c r="U375" s="70"/>
      <c r="V375" s="70"/>
    </row>
    <row r="376" spans="1:22" ht="12.75">
      <c r="A376" s="70"/>
      <c r="B376" s="70"/>
      <c r="C376" s="70"/>
      <c r="D376" s="72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60"/>
      <c r="P376" s="70"/>
      <c r="Q376" s="70"/>
      <c r="R376" s="83"/>
      <c r="S376" s="52"/>
      <c r="T376" s="52"/>
      <c r="U376" s="70"/>
      <c r="V376" s="70"/>
    </row>
    <row r="377" spans="1:22" ht="12.75">
      <c r="A377" s="70"/>
      <c r="B377" s="70"/>
      <c r="C377" s="70"/>
      <c r="D377" s="72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60"/>
      <c r="P377" s="70"/>
      <c r="Q377" s="70"/>
      <c r="R377" s="83"/>
      <c r="S377" s="52"/>
      <c r="T377" s="52"/>
      <c r="U377" s="70"/>
      <c r="V377" s="70"/>
    </row>
    <row r="378" spans="1:22" ht="12.75">
      <c r="A378" s="70"/>
      <c r="B378" s="70"/>
      <c r="C378" s="70"/>
      <c r="D378" s="72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60"/>
      <c r="P378" s="70"/>
      <c r="Q378" s="70"/>
      <c r="R378" s="83"/>
      <c r="S378" s="52"/>
      <c r="T378" s="52"/>
      <c r="U378" s="70"/>
      <c r="V378" s="70"/>
    </row>
    <row r="379" spans="1:22" ht="12.75">
      <c r="A379" s="70"/>
      <c r="B379" s="70"/>
      <c r="C379" s="70"/>
      <c r="D379" s="72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60"/>
      <c r="P379" s="70"/>
      <c r="Q379" s="70"/>
      <c r="R379" s="83"/>
      <c r="S379" s="52"/>
      <c r="T379" s="52"/>
      <c r="U379" s="70"/>
      <c r="V379" s="70"/>
    </row>
    <row r="380" spans="1:22" ht="12.75">
      <c r="A380" s="70"/>
      <c r="B380" s="70"/>
      <c r="C380" s="70"/>
      <c r="D380" s="72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60"/>
      <c r="P380" s="70"/>
      <c r="Q380" s="70"/>
      <c r="R380" s="83"/>
      <c r="S380" s="52"/>
      <c r="T380" s="52"/>
      <c r="U380" s="70"/>
      <c r="V380" s="70"/>
    </row>
    <row r="381" spans="1:22" ht="12.75">
      <c r="A381" s="70"/>
      <c r="B381" s="70"/>
      <c r="C381" s="70"/>
      <c r="D381" s="72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60"/>
      <c r="P381" s="70"/>
      <c r="Q381" s="70"/>
      <c r="R381" s="83"/>
      <c r="S381" s="52"/>
      <c r="T381" s="52"/>
      <c r="U381" s="70"/>
      <c r="V381" s="70"/>
    </row>
    <row r="382" spans="1:22" ht="12.75">
      <c r="A382" s="70"/>
      <c r="B382" s="70"/>
      <c r="C382" s="70"/>
      <c r="D382" s="72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60"/>
      <c r="P382" s="70"/>
      <c r="Q382" s="70"/>
      <c r="R382" s="83"/>
      <c r="S382" s="52"/>
      <c r="T382" s="52"/>
      <c r="U382" s="70"/>
      <c r="V382" s="70"/>
    </row>
    <row r="383" spans="1:22" ht="12.75">
      <c r="A383" s="70"/>
      <c r="B383" s="70"/>
      <c r="C383" s="70"/>
      <c r="D383" s="72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60"/>
      <c r="P383" s="70"/>
      <c r="Q383" s="70"/>
      <c r="R383" s="83"/>
      <c r="S383" s="52"/>
      <c r="T383" s="52"/>
      <c r="U383" s="70"/>
      <c r="V383" s="70"/>
    </row>
    <row r="384" spans="1:22" ht="12.75">
      <c r="A384" s="70"/>
      <c r="B384" s="70"/>
      <c r="C384" s="70"/>
      <c r="D384" s="72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60"/>
      <c r="P384" s="70"/>
      <c r="Q384" s="70"/>
      <c r="R384" s="83"/>
      <c r="S384" s="52"/>
      <c r="T384" s="52"/>
      <c r="U384" s="70"/>
      <c r="V384" s="70"/>
    </row>
    <row r="385" spans="1:22" ht="12.75">
      <c r="A385" s="70"/>
      <c r="B385" s="70"/>
      <c r="C385" s="70"/>
      <c r="D385" s="72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60"/>
      <c r="P385" s="70"/>
      <c r="Q385" s="70"/>
      <c r="R385" s="83"/>
      <c r="S385" s="52"/>
      <c r="T385" s="52"/>
      <c r="U385" s="70"/>
      <c r="V385" s="70"/>
    </row>
    <row r="386" spans="1:22" ht="12.75">
      <c r="A386" s="70"/>
      <c r="B386" s="70"/>
      <c r="C386" s="70"/>
      <c r="D386" s="72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60"/>
      <c r="P386" s="70"/>
      <c r="Q386" s="70"/>
      <c r="R386" s="83"/>
      <c r="S386" s="52"/>
      <c r="T386" s="52"/>
      <c r="U386" s="70"/>
      <c r="V386" s="70"/>
    </row>
    <row r="387" spans="1:22" ht="12.75">
      <c r="A387" s="70"/>
      <c r="B387" s="70"/>
      <c r="C387" s="70"/>
      <c r="D387" s="72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60"/>
      <c r="P387" s="70"/>
      <c r="Q387" s="70"/>
      <c r="R387" s="83"/>
      <c r="S387" s="52"/>
      <c r="T387" s="52"/>
      <c r="U387" s="70"/>
      <c r="V387" s="70"/>
    </row>
    <row r="388" spans="1:22" ht="12.75">
      <c r="A388" s="70"/>
      <c r="B388" s="70"/>
      <c r="C388" s="70"/>
      <c r="D388" s="72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60"/>
      <c r="P388" s="70"/>
      <c r="Q388" s="70"/>
      <c r="R388" s="83"/>
      <c r="S388" s="52"/>
      <c r="T388" s="52"/>
      <c r="U388" s="70"/>
      <c r="V388" s="70"/>
    </row>
    <row r="389" spans="1:22" ht="12.75">
      <c r="A389" s="70"/>
      <c r="B389" s="70"/>
      <c r="C389" s="70"/>
      <c r="D389" s="72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60"/>
      <c r="P389" s="70"/>
      <c r="Q389" s="70"/>
      <c r="R389" s="83"/>
      <c r="S389" s="52"/>
      <c r="T389" s="52"/>
      <c r="U389" s="70"/>
      <c r="V389" s="70"/>
    </row>
    <row r="390" spans="1:22" ht="12.75">
      <c r="A390" s="70"/>
      <c r="B390" s="70"/>
      <c r="C390" s="70"/>
      <c r="D390" s="72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60"/>
      <c r="P390" s="70"/>
      <c r="Q390" s="70"/>
      <c r="R390" s="83"/>
      <c r="S390" s="52"/>
      <c r="T390" s="52"/>
      <c r="U390" s="70"/>
      <c r="V390" s="70"/>
    </row>
    <row r="391" spans="1:22" ht="12.75">
      <c r="A391" s="70"/>
      <c r="B391" s="70"/>
      <c r="C391" s="70"/>
      <c r="D391" s="72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60"/>
      <c r="P391" s="70"/>
      <c r="Q391" s="70"/>
      <c r="R391" s="83"/>
      <c r="S391" s="52"/>
      <c r="T391" s="52"/>
      <c r="U391" s="70"/>
      <c r="V391" s="70"/>
    </row>
    <row r="392" spans="1:22" ht="12.75">
      <c r="A392" s="70"/>
      <c r="B392" s="70"/>
      <c r="C392" s="70"/>
      <c r="D392" s="72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60"/>
      <c r="P392" s="70"/>
      <c r="Q392" s="70"/>
      <c r="R392" s="83"/>
      <c r="S392" s="52"/>
      <c r="T392" s="52"/>
      <c r="U392" s="70"/>
      <c r="V392" s="70"/>
    </row>
    <row r="393" spans="1:22" ht="12.75">
      <c r="A393" s="70"/>
      <c r="B393" s="70"/>
      <c r="C393" s="70"/>
      <c r="D393" s="72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60"/>
      <c r="P393" s="70"/>
      <c r="Q393" s="70"/>
      <c r="R393" s="83"/>
      <c r="S393" s="52"/>
      <c r="T393" s="52"/>
      <c r="U393" s="70"/>
      <c r="V393" s="70"/>
    </row>
    <row r="394" spans="1:22" ht="12.75">
      <c r="A394" s="70"/>
      <c r="B394" s="70"/>
      <c r="C394" s="70"/>
      <c r="D394" s="72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60"/>
      <c r="P394" s="70"/>
      <c r="Q394" s="70"/>
      <c r="R394" s="83"/>
      <c r="S394" s="52"/>
      <c r="T394" s="52"/>
      <c r="U394" s="70"/>
      <c r="V394" s="70"/>
    </row>
    <row r="395" spans="1:22" ht="12.75">
      <c r="A395" s="70"/>
      <c r="B395" s="70"/>
      <c r="C395" s="70"/>
      <c r="D395" s="72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60"/>
      <c r="P395" s="70"/>
      <c r="Q395" s="70"/>
      <c r="R395" s="83"/>
      <c r="S395" s="52"/>
      <c r="T395" s="52"/>
      <c r="U395" s="70"/>
      <c r="V395" s="70"/>
    </row>
    <row r="396" spans="1:22" ht="12.75">
      <c r="A396" s="70"/>
      <c r="B396" s="70"/>
      <c r="C396" s="70"/>
      <c r="D396" s="72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60"/>
      <c r="P396" s="70"/>
      <c r="Q396" s="70"/>
      <c r="R396" s="83"/>
      <c r="S396" s="52"/>
      <c r="T396" s="52"/>
      <c r="U396" s="70"/>
      <c r="V396" s="70"/>
    </row>
    <row r="397" spans="1:22" ht="12.75">
      <c r="A397" s="70"/>
      <c r="B397" s="70"/>
      <c r="C397" s="70"/>
      <c r="D397" s="72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60"/>
      <c r="P397" s="70"/>
      <c r="Q397" s="70"/>
      <c r="R397" s="83"/>
      <c r="S397" s="52"/>
      <c r="T397" s="52"/>
      <c r="U397" s="70"/>
      <c r="V397" s="70"/>
    </row>
    <row r="398" spans="1:22" ht="12.75">
      <c r="A398" s="70"/>
      <c r="B398" s="70"/>
      <c r="C398" s="70"/>
      <c r="D398" s="72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60"/>
      <c r="P398" s="70"/>
      <c r="Q398" s="70"/>
      <c r="R398" s="83"/>
      <c r="S398" s="52"/>
      <c r="T398" s="52"/>
      <c r="U398" s="70"/>
      <c r="V398" s="70"/>
    </row>
    <row r="399" spans="1:22" ht="12.75">
      <c r="A399" s="70"/>
      <c r="B399" s="70"/>
      <c r="C399" s="70"/>
      <c r="D399" s="72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60"/>
      <c r="P399" s="70"/>
      <c r="Q399" s="70"/>
      <c r="R399" s="83"/>
      <c r="S399" s="52"/>
      <c r="T399" s="52"/>
      <c r="U399" s="70"/>
      <c r="V399" s="70"/>
    </row>
    <row r="400" spans="1:22" ht="12.75">
      <c r="A400" s="70"/>
      <c r="B400" s="70"/>
      <c r="C400" s="70"/>
      <c r="D400" s="72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60"/>
      <c r="P400" s="70"/>
      <c r="Q400" s="70"/>
      <c r="R400" s="83"/>
      <c r="S400" s="52"/>
      <c r="T400" s="52"/>
      <c r="U400" s="70"/>
      <c r="V400" s="70"/>
    </row>
    <row r="401" spans="1:22" ht="12.75">
      <c r="A401" s="70"/>
      <c r="B401" s="70"/>
      <c r="C401" s="70"/>
      <c r="D401" s="72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60"/>
      <c r="P401" s="70"/>
      <c r="Q401" s="70"/>
      <c r="R401" s="83"/>
      <c r="S401" s="52"/>
      <c r="T401" s="52"/>
      <c r="U401" s="70"/>
      <c r="V401" s="70"/>
    </row>
    <row r="402" spans="1:22" ht="12.75">
      <c r="A402" s="70"/>
      <c r="B402" s="70"/>
      <c r="C402" s="70"/>
      <c r="D402" s="72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60"/>
      <c r="P402" s="70"/>
      <c r="Q402" s="70"/>
      <c r="R402" s="83"/>
      <c r="S402" s="52"/>
      <c r="T402" s="52"/>
      <c r="U402" s="70"/>
      <c r="V402" s="70"/>
    </row>
    <row r="403" spans="1:22" ht="12.75">
      <c r="A403" s="70"/>
      <c r="B403" s="70"/>
      <c r="C403" s="70"/>
      <c r="D403" s="72"/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60"/>
      <c r="P403" s="70"/>
      <c r="Q403" s="70"/>
      <c r="R403" s="83"/>
      <c r="S403" s="52"/>
      <c r="T403" s="52"/>
      <c r="U403" s="70"/>
      <c r="V403" s="70"/>
    </row>
    <row r="404" spans="1:22" ht="12.75">
      <c r="A404" s="70"/>
      <c r="B404" s="70"/>
      <c r="C404" s="70"/>
      <c r="D404" s="72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60"/>
      <c r="P404" s="70"/>
      <c r="Q404" s="70"/>
      <c r="R404" s="83"/>
      <c r="S404" s="52"/>
      <c r="T404" s="52"/>
      <c r="U404" s="70"/>
      <c r="V404" s="70"/>
    </row>
    <row r="405" spans="1:22" ht="12.75">
      <c r="A405" s="70"/>
      <c r="B405" s="70"/>
      <c r="C405" s="70"/>
      <c r="D405" s="72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60"/>
      <c r="P405" s="70"/>
      <c r="Q405" s="70"/>
      <c r="R405" s="83"/>
      <c r="S405" s="52"/>
      <c r="T405" s="52"/>
      <c r="U405" s="70"/>
      <c r="V405" s="70"/>
    </row>
    <row r="406" spans="1:22" ht="12.75">
      <c r="A406" s="70"/>
      <c r="B406" s="70"/>
      <c r="C406" s="70"/>
      <c r="D406" s="72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60"/>
      <c r="P406" s="70"/>
      <c r="Q406" s="70"/>
      <c r="R406" s="83"/>
      <c r="S406" s="52"/>
      <c r="T406" s="52"/>
      <c r="U406" s="70"/>
      <c r="V406" s="70"/>
    </row>
    <row r="407" spans="1:22" ht="12.75">
      <c r="A407" s="70"/>
      <c r="B407" s="70"/>
      <c r="C407" s="70"/>
      <c r="D407" s="72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60"/>
      <c r="P407" s="70"/>
      <c r="Q407" s="70"/>
      <c r="R407" s="83"/>
      <c r="S407" s="52"/>
      <c r="T407" s="52"/>
      <c r="U407" s="70"/>
      <c r="V407" s="70"/>
    </row>
    <row r="408" spans="1:22" ht="12.75">
      <c r="A408" s="70"/>
      <c r="B408" s="70"/>
      <c r="C408" s="70"/>
      <c r="D408" s="72"/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60"/>
      <c r="P408" s="70"/>
      <c r="Q408" s="70"/>
      <c r="R408" s="83"/>
      <c r="S408" s="52"/>
      <c r="T408" s="52"/>
      <c r="U408" s="70"/>
      <c r="V408" s="70"/>
    </row>
    <row r="409" spans="1:22" ht="12.75">
      <c r="A409" s="70"/>
      <c r="B409" s="70"/>
      <c r="C409" s="70"/>
      <c r="D409" s="72"/>
      <c r="E409" s="70"/>
      <c r="F409" s="70"/>
      <c r="G409" s="70"/>
      <c r="H409" s="70"/>
      <c r="I409" s="70"/>
      <c r="J409" s="70"/>
      <c r="K409" s="70"/>
      <c r="L409" s="70"/>
      <c r="M409" s="70"/>
      <c r="N409" s="70"/>
      <c r="O409" s="60"/>
      <c r="P409" s="70"/>
      <c r="Q409" s="70"/>
      <c r="R409" s="83"/>
      <c r="S409" s="52"/>
      <c r="T409" s="52"/>
      <c r="U409" s="70"/>
      <c r="V409" s="70"/>
    </row>
    <row r="410" spans="1:22" ht="12.75">
      <c r="A410" s="70"/>
      <c r="B410" s="70"/>
      <c r="C410" s="70"/>
      <c r="D410" s="72"/>
      <c r="E410" s="70"/>
      <c r="F410" s="70"/>
      <c r="G410" s="70"/>
      <c r="H410" s="70"/>
      <c r="I410" s="70"/>
      <c r="J410" s="70"/>
      <c r="K410" s="70"/>
      <c r="L410" s="70"/>
      <c r="M410" s="70"/>
      <c r="N410" s="70"/>
      <c r="O410" s="60"/>
      <c r="P410" s="70"/>
      <c r="Q410" s="70"/>
      <c r="R410" s="83"/>
      <c r="S410" s="52"/>
      <c r="T410" s="52"/>
      <c r="U410" s="70"/>
      <c r="V410" s="70"/>
    </row>
    <row r="411" spans="1:22" ht="12.75">
      <c r="A411" s="70"/>
      <c r="B411" s="70"/>
      <c r="C411" s="70"/>
      <c r="D411" s="72"/>
      <c r="E411" s="70"/>
      <c r="F411" s="70"/>
      <c r="G411" s="70"/>
      <c r="H411" s="70"/>
      <c r="I411" s="70"/>
      <c r="J411" s="70"/>
      <c r="K411" s="70"/>
      <c r="L411" s="70"/>
      <c r="M411" s="70"/>
      <c r="N411" s="70"/>
      <c r="O411" s="60"/>
      <c r="P411" s="70"/>
      <c r="Q411" s="70"/>
      <c r="R411" s="83"/>
      <c r="S411" s="52"/>
      <c r="T411" s="52"/>
      <c r="U411" s="70"/>
      <c r="V411" s="70"/>
    </row>
    <row r="412" spans="1:22" ht="12.75">
      <c r="A412" s="70"/>
      <c r="B412" s="70"/>
      <c r="C412" s="70"/>
      <c r="D412" s="72"/>
      <c r="E412" s="70"/>
      <c r="F412" s="70"/>
      <c r="G412" s="70"/>
      <c r="H412" s="70"/>
      <c r="I412" s="70"/>
      <c r="J412" s="70"/>
      <c r="K412" s="70"/>
      <c r="L412" s="70"/>
      <c r="M412" s="70"/>
      <c r="N412" s="70"/>
      <c r="O412" s="60"/>
      <c r="P412" s="70"/>
      <c r="Q412" s="70"/>
      <c r="R412" s="83"/>
      <c r="S412" s="52"/>
      <c r="T412" s="52"/>
      <c r="U412" s="70"/>
      <c r="V412" s="70"/>
    </row>
    <row r="413" spans="1:22" ht="12.75">
      <c r="A413" s="70"/>
      <c r="B413" s="70"/>
      <c r="C413" s="70"/>
      <c r="D413" s="72"/>
      <c r="E413" s="70"/>
      <c r="F413" s="70"/>
      <c r="G413" s="70"/>
      <c r="H413" s="70"/>
      <c r="I413" s="70"/>
      <c r="J413" s="70"/>
      <c r="K413" s="70"/>
      <c r="L413" s="70"/>
      <c r="M413" s="70"/>
      <c r="N413" s="70"/>
      <c r="O413" s="60"/>
      <c r="P413" s="70"/>
      <c r="Q413" s="70"/>
      <c r="R413" s="83"/>
      <c r="S413" s="52"/>
      <c r="T413" s="52"/>
      <c r="U413" s="70"/>
      <c r="V413" s="70"/>
    </row>
    <row r="414" spans="1:22" ht="12.75">
      <c r="A414" s="70"/>
      <c r="B414" s="70"/>
      <c r="C414" s="70"/>
      <c r="D414" s="72"/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60"/>
      <c r="P414" s="70"/>
      <c r="Q414" s="70"/>
      <c r="R414" s="83"/>
      <c r="S414" s="52"/>
      <c r="T414" s="52"/>
      <c r="U414" s="70"/>
      <c r="V414" s="70"/>
    </row>
    <row r="415" spans="1:22" ht="12.75">
      <c r="A415" s="70"/>
      <c r="B415" s="70"/>
      <c r="C415" s="70"/>
      <c r="D415" s="72"/>
      <c r="E415" s="70"/>
      <c r="F415" s="70"/>
      <c r="G415" s="70"/>
      <c r="H415" s="70"/>
      <c r="I415" s="70"/>
      <c r="J415" s="70"/>
      <c r="K415" s="70"/>
      <c r="L415" s="70"/>
      <c r="M415" s="70"/>
      <c r="N415" s="70"/>
      <c r="O415" s="60"/>
      <c r="P415" s="70"/>
      <c r="Q415" s="70"/>
      <c r="R415" s="83"/>
      <c r="S415" s="52"/>
      <c r="T415" s="52"/>
      <c r="U415" s="70"/>
      <c r="V415" s="70"/>
    </row>
    <row r="416" spans="1:22" ht="12.75">
      <c r="A416" s="70"/>
      <c r="B416" s="70"/>
      <c r="C416" s="70"/>
      <c r="D416" s="72"/>
      <c r="E416" s="70"/>
      <c r="F416" s="70"/>
      <c r="G416" s="70"/>
      <c r="H416" s="70"/>
      <c r="I416" s="70"/>
      <c r="J416" s="70"/>
      <c r="K416" s="70"/>
      <c r="L416" s="70"/>
      <c r="M416" s="70"/>
      <c r="N416" s="70"/>
      <c r="O416" s="60"/>
      <c r="P416" s="70"/>
      <c r="Q416" s="70"/>
      <c r="R416" s="83"/>
      <c r="S416" s="52"/>
      <c r="T416" s="52"/>
      <c r="U416" s="70"/>
      <c r="V416" s="70"/>
    </row>
    <row r="417" spans="1:22" ht="12.75">
      <c r="A417" s="70"/>
      <c r="B417" s="70"/>
      <c r="C417" s="70"/>
      <c r="D417" s="72"/>
      <c r="E417" s="70"/>
      <c r="F417" s="70"/>
      <c r="G417" s="70"/>
      <c r="H417" s="70"/>
      <c r="I417" s="70"/>
      <c r="J417" s="70"/>
      <c r="K417" s="70"/>
      <c r="L417" s="70"/>
      <c r="M417" s="70"/>
      <c r="N417" s="70"/>
      <c r="O417" s="60"/>
      <c r="P417" s="70"/>
      <c r="Q417" s="70"/>
      <c r="R417" s="83"/>
      <c r="S417" s="52"/>
      <c r="T417" s="52"/>
      <c r="U417" s="70"/>
      <c r="V417" s="70"/>
    </row>
    <row r="418" spans="1:22" ht="12.75">
      <c r="A418" s="70"/>
      <c r="B418" s="70"/>
      <c r="C418" s="70"/>
      <c r="D418" s="72"/>
      <c r="E418" s="70"/>
      <c r="F418" s="70"/>
      <c r="G418" s="70"/>
      <c r="H418" s="70"/>
      <c r="I418" s="70"/>
      <c r="J418" s="70"/>
      <c r="K418" s="70"/>
      <c r="L418" s="70"/>
      <c r="M418" s="70"/>
      <c r="N418" s="70"/>
      <c r="O418" s="60"/>
      <c r="P418" s="70"/>
      <c r="Q418" s="70"/>
      <c r="R418" s="83"/>
      <c r="S418" s="52"/>
      <c r="T418" s="52"/>
      <c r="U418" s="70"/>
      <c r="V418" s="70"/>
    </row>
    <row r="419" spans="1:22" ht="12.75">
      <c r="A419" s="70"/>
      <c r="B419" s="70"/>
      <c r="C419" s="70"/>
      <c r="D419" s="72"/>
      <c r="E419" s="70"/>
      <c r="F419" s="70"/>
      <c r="G419" s="70"/>
      <c r="H419" s="70"/>
      <c r="I419" s="70"/>
      <c r="J419" s="70"/>
      <c r="K419" s="70"/>
      <c r="L419" s="70"/>
      <c r="M419" s="70"/>
      <c r="N419" s="70"/>
      <c r="O419" s="60"/>
      <c r="P419" s="70"/>
      <c r="Q419" s="70"/>
      <c r="R419" s="83"/>
      <c r="S419" s="52"/>
      <c r="T419" s="52"/>
      <c r="U419" s="70"/>
      <c r="V419" s="70"/>
    </row>
    <row r="420" spans="1:22" ht="12.75">
      <c r="A420" s="70"/>
      <c r="B420" s="70"/>
      <c r="C420" s="70"/>
      <c r="D420" s="72"/>
      <c r="E420" s="70"/>
      <c r="F420" s="70"/>
      <c r="G420" s="70"/>
      <c r="H420" s="70"/>
      <c r="I420" s="70"/>
      <c r="J420" s="70"/>
      <c r="K420" s="70"/>
      <c r="L420" s="70"/>
      <c r="M420" s="70"/>
      <c r="N420" s="70"/>
      <c r="O420" s="60"/>
      <c r="P420" s="70"/>
      <c r="Q420" s="70"/>
      <c r="R420" s="83"/>
      <c r="S420" s="52"/>
      <c r="T420" s="52"/>
      <c r="U420" s="70"/>
      <c r="V420" s="70"/>
    </row>
    <row r="421" spans="1:22" ht="12.75">
      <c r="A421" s="70"/>
      <c r="B421" s="70"/>
      <c r="C421" s="70"/>
      <c r="D421" s="72"/>
      <c r="E421" s="70"/>
      <c r="F421" s="70"/>
      <c r="G421" s="70"/>
      <c r="H421" s="70"/>
      <c r="I421" s="70"/>
      <c r="J421" s="70"/>
      <c r="K421" s="70"/>
      <c r="L421" s="70"/>
      <c r="M421" s="70"/>
      <c r="N421" s="70"/>
      <c r="O421" s="60"/>
      <c r="P421" s="70"/>
      <c r="Q421" s="70"/>
      <c r="R421" s="83"/>
      <c r="S421" s="52"/>
      <c r="T421" s="52"/>
      <c r="U421" s="70"/>
      <c r="V421" s="70"/>
    </row>
    <row r="422" spans="1:22" ht="12.75">
      <c r="A422" s="70"/>
      <c r="B422" s="70"/>
      <c r="C422" s="70"/>
      <c r="D422" s="72"/>
      <c r="E422" s="70"/>
      <c r="F422" s="70"/>
      <c r="G422" s="70"/>
      <c r="H422" s="70"/>
      <c r="I422" s="70"/>
      <c r="J422" s="70"/>
      <c r="K422" s="70"/>
      <c r="L422" s="70"/>
      <c r="M422" s="70"/>
      <c r="N422" s="70"/>
      <c r="O422" s="60"/>
      <c r="P422" s="70"/>
      <c r="Q422" s="70"/>
      <c r="R422" s="83"/>
      <c r="S422" s="52"/>
      <c r="T422" s="52"/>
      <c r="U422" s="70"/>
      <c r="V422" s="70"/>
    </row>
    <row r="423" spans="1:22" ht="12.75">
      <c r="A423" s="70"/>
      <c r="B423" s="70"/>
      <c r="C423" s="70"/>
      <c r="D423" s="72"/>
      <c r="E423" s="70"/>
      <c r="F423" s="70"/>
      <c r="G423" s="70"/>
      <c r="H423" s="70"/>
      <c r="I423" s="70"/>
      <c r="J423" s="70"/>
      <c r="K423" s="70"/>
      <c r="L423" s="70"/>
      <c r="M423" s="70"/>
      <c r="N423" s="70"/>
      <c r="O423" s="60"/>
      <c r="P423" s="70"/>
      <c r="Q423" s="70"/>
      <c r="R423" s="83"/>
      <c r="S423" s="52"/>
      <c r="T423" s="52"/>
      <c r="U423" s="70"/>
      <c r="V423" s="70"/>
    </row>
    <row r="424" spans="1:22" ht="12.75">
      <c r="A424" s="70"/>
      <c r="B424" s="70"/>
      <c r="C424" s="70"/>
      <c r="D424" s="72"/>
      <c r="E424" s="70"/>
      <c r="F424" s="70"/>
      <c r="G424" s="70"/>
      <c r="H424" s="70"/>
      <c r="I424" s="70"/>
      <c r="J424" s="70"/>
      <c r="K424" s="70"/>
      <c r="L424" s="70"/>
      <c r="M424" s="70"/>
      <c r="N424" s="70"/>
      <c r="O424" s="60"/>
      <c r="P424" s="70"/>
      <c r="Q424" s="70"/>
      <c r="R424" s="83"/>
      <c r="S424" s="52"/>
      <c r="T424" s="52"/>
      <c r="U424" s="70"/>
      <c r="V424" s="70"/>
    </row>
    <row r="425" spans="1:22" ht="12.75">
      <c r="A425" s="70"/>
      <c r="B425" s="70"/>
      <c r="C425" s="70"/>
      <c r="D425" s="72"/>
      <c r="E425" s="70"/>
      <c r="F425" s="70"/>
      <c r="G425" s="70"/>
      <c r="H425" s="70"/>
      <c r="I425" s="70"/>
      <c r="J425" s="70"/>
      <c r="K425" s="70"/>
      <c r="L425" s="70"/>
      <c r="M425" s="70"/>
      <c r="N425" s="70"/>
      <c r="O425" s="60"/>
      <c r="P425" s="70"/>
      <c r="Q425" s="70"/>
      <c r="R425" s="83"/>
      <c r="S425" s="52"/>
      <c r="T425" s="52"/>
      <c r="U425" s="70"/>
      <c r="V425" s="70"/>
    </row>
    <row r="426" spans="1:22" ht="12.75">
      <c r="A426" s="70"/>
      <c r="B426" s="70"/>
      <c r="C426" s="70"/>
      <c r="D426" s="72"/>
      <c r="E426" s="70"/>
      <c r="F426" s="70"/>
      <c r="G426" s="70"/>
      <c r="H426" s="70"/>
      <c r="I426" s="70"/>
      <c r="J426" s="70"/>
      <c r="K426" s="70"/>
      <c r="L426" s="70"/>
      <c r="M426" s="70"/>
      <c r="N426" s="70"/>
      <c r="O426" s="60"/>
      <c r="P426" s="70"/>
      <c r="Q426" s="70"/>
      <c r="R426" s="83"/>
      <c r="S426" s="52"/>
      <c r="T426" s="52"/>
      <c r="U426" s="70"/>
      <c r="V426" s="70"/>
    </row>
    <row r="427" spans="1:22" ht="12.75">
      <c r="A427" s="70"/>
      <c r="B427" s="70"/>
      <c r="C427" s="70"/>
      <c r="D427" s="72"/>
      <c r="E427" s="70"/>
      <c r="F427" s="70"/>
      <c r="G427" s="70"/>
      <c r="H427" s="70"/>
      <c r="I427" s="70"/>
      <c r="J427" s="70"/>
      <c r="K427" s="70"/>
      <c r="L427" s="70"/>
      <c r="M427" s="70"/>
      <c r="N427" s="70"/>
      <c r="O427" s="60"/>
      <c r="P427" s="70"/>
      <c r="Q427" s="70"/>
      <c r="R427" s="83"/>
      <c r="S427" s="52"/>
      <c r="T427" s="52"/>
      <c r="U427" s="70"/>
      <c r="V427" s="70"/>
    </row>
    <row r="428" spans="1:22" ht="12.75">
      <c r="A428" s="70"/>
      <c r="B428" s="70"/>
      <c r="C428" s="70"/>
      <c r="D428" s="72"/>
      <c r="E428" s="70"/>
      <c r="F428" s="70"/>
      <c r="G428" s="70"/>
      <c r="H428" s="70"/>
      <c r="I428" s="70"/>
      <c r="J428" s="70"/>
      <c r="K428" s="70"/>
      <c r="L428" s="70"/>
      <c r="M428" s="70"/>
      <c r="N428" s="70"/>
      <c r="O428" s="60"/>
      <c r="P428" s="70"/>
      <c r="Q428" s="70"/>
      <c r="R428" s="83"/>
      <c r="S428" s="52"/>
      <c r="T428" s="52"/>
      <c r="U428" s="70"/>
      <c r="V428" s="70"/>
    </row>
    <row r="429" spans="1:22" ht="12.75">
      <c r="A429" s="70"/>
      <c r="B429" s="70"/>
      <c r="C429" s="70"/>
      <c r="D429" s="72"/>
      <c r="E429" s="70"/>
      <c r="F429" s="70"/>
      <c r="G429" s="70"/>
      <c r="H429" s="70"/>
      <c r="I429" s="70"/>
      <c r="J429" s="70"/>
      <c r="K429" s="70"/>
      <c r="L429" s="70"/>
      <c r="M429" s="70"/>
      <c r="N429" s="70"/>
      <c r="O429" s="60"/>
      <c r="P429" s="70"/>
      <c r="Q429" s="70"/>
      <c r="R429" s="83"/>
      <c r="S429" s="52"/>
      <c r="T429" s="52"/>
      <c r="U429" s="70"/>
      <c r="V429" s="70"/>
    </row>
    <row r="430" spans="1:22" ht="12.75">
      <c r="A430" s="70"/>
      <c r="B430" s="70"/>
      <c r="C430" s="70"/>
      <c r="D430" s="72"/>
      <c r="E430" s="70"/>
      <c r="F430" s="70"/>
      <c r="G430" s="70"/>
      <c r="H430" s="70"/>
      <c r="I430" s="70"/>
      <c r="J430" s="70"/>
      <c r="K430" s="70"/>
      <c r="L430" s="70"/>
      <c r="M430" s="70"/>
      <c r="N430" s="70"/>
      <c r="O430" s="60"/>
      <c r="P430" s="70"/>
      <c r="Q430" s="70"/>
      <c r="R430" s="83"/>
      <c r="S430" s="52"/>
      <c r="T430" s="52"/>
      <c r="U430" s="70"/>
      <c r="V430" s="70"/>
    </row>
    <row r="431" spans="1:22" ht="12.75">
      <c r="A431" s="70"/>
      <c r="B431" s="70"/>
      <c r="C431" s="70"/>
      <c r="D431" s="72"/>
      <c r="E431" s="70"/>
      <c r="F431" s="70"/>
      <c r="G431" s="70"/>
      <c r="H431" s="70"/>
      <c r="I431" s="70"/>
      <c r="J431" s="70"/>
      <c r="K431" s="70"/>
      <c r="L431" s="70"/>
      <c r="M431" s="70"/>
      <c r="N431" s="70"/>
      <c r="O431" s="60"/>
      <c r="P431" s="70"/>
      <c r="Q431" s="70"/>
      <c r="R431" s="83"/>
      <c r="S431" s="52"/>
      <c r="T431" s="52"/>
      <c r="U431" s="70"/>
      <c r="V431" s="70"/>
    </row>
    <row r="432" spans="1:22" ht="12.75">
      <c r="A432" s="70"/>
      <c r="B432" s="70"/>
      <c r="C432" s="70"/>
      <c r="D432" s="72"/>
      <c r="E432" s="70"/>
      <c r="F432" s="70"/>
      <c r="G432" s="70"/>
      <c r="H432" s="70"/>
      <c r="I432" s="70"/>
      <c r="J432" s="70"/>
      <c r="K432" s="70"/>
      <c r="L432" s="70"/>
      <c r="M432" s="70"/>
      <c r="N432" s="70"/>
      <c r="O432" s="60"/>
      <c r="P432" s="70"/>
      <c r="Q432" s="70"/>
      <c r="R432" s="83"/>
      <c r="S432" s="52"/>
      <c r="T432" s="52"/>
      <c r="U432" s="70"/>
      <c r="V432" s="70"/>
    </row>
    <row r="433" spans="1:22" ht="12.75">
      <c r="A433" s="70"/>
      <c r="B433" s="70"/>
      <c r="C433" s="70"/>
      <c r="D433" s="72"/>
      <c r="E433" s="70"/>
      <c r="F433" s="70"/>
      <c r="G433" s="70"/>
      <c r="H433" s="70"/>
      <c r="I433" s="70"/>
      <c r="J433" s="70"/>
      <c r="K433" s="70"/>
      <c r="L433" s="70"/>
      <c r="M433" s="70"/>
      <c r="N433" s="70"/>
      <c r="O433" s="60"/>
      <c r="P433" s="70"/>
      <c r="Q433" s="70"/>
      <c r="R433" s="83"/>
      <c r="S433" s="52"/>
      <c r="T433" s="52"/>
      <c r="U433" s="70"/>
      <c r="V433" s="70"/>
    </row>
    <row r="434" spans="1:22" ht="12.75">
      <c r="A434" s="70"/>
      <c r="B434" s="70"/>
      <c r="C434" s="70"/>
      <c r="D434" s="72"/>
      <c r="E434" s="70"/>
      <c r="F434" s="70"/>
      <c r="G434" s="70"/>
      <c r="H434" s="70"/>
      <c r="I434" s="70"/>
      <c r="J434" s="70"/>
      <c r="K434" s="70"/>
      <c r="L434" s="70"/>
      <c r="M434" s="70"/>
      <c r="N434" s="70"/>
      <c r="O434" s="60"/>
      <c r="P434" s="70"/>
      <c r="Q434" s="70"/>
      <c r="R434" s="83"/>
      <c r="S434" s="52"/>
      <c r="T434" s="52"/>
      <c r="U434" s="70"/>
      <c r="V434" s="70"/>
    </row>
    <row r="435" spans="1:22" ht="12.75">
      <c r="A435" s="70"/>
      <c r="B435" s="70"/>
      <c r="C435" s="70"/>
      <c r="D435" s="72"/>
      <c r="E435" s="70"/>
      <c r="F435" s="70"/>
      <c r="G435" s="70"/>
      <c r="H435" s="70"/>
      <c r="I435" s="70"/>
      <c r="J435" s="70"/>
      <c r="K435" s="70"/>
      <c r="L435" s="70"/>
      <c r="M435" s="70"/>
      <c r="N435" s="70"/>
      <c r="O435" s="60"/>
      <c r="P435" s="70"/>
      <c r="Q435" s="70"/>
      <c r="R435" s="83"/>
      <c r="S435" s="52"/>
      <c r="T435" s="52"/>
      <c r="U435" s="70"/>
      <c r="V435" s="70"/>
    </row>
    <row r="436" spans="1:22" ht="12.75">
      <c r="A436" s="70"/>
      <c r="B436" s="70"/>
      <c r="C436" s="70"/>
      <c r="D436" s="72"/>
      <c r="E436" s="70"/>
      <c r="F436" s="70"/>
      <c r="G436" s="70"/>
      <c r="H436" s="70"/>
      <c r="I436" s="70"/>
      <c r="J436" s="70"/>
      <c r="K436" s="70"/>
      <c r="L436" s="70"/>
      <c r="M436" s="70"/>
      <c r="N436" s="70"/>
      <c r="O436" s="60"/>
      <c r="P436" s="70"/>
      <c r="Q436" s="70"/>
      <c r="R436" s="83"/>
      <c r="S436" s="52"/>
      <c r="T436" s="52"/>
      <c r="U436" s="70"/>
      <c r="V436" s="70"/>
    </row>
    <row r="437" spans="1:22" ht="12.75">
      <c r="A437" s="70"/>
      <c r="B437" s="70"/>
      <c r="C437" s="70"/>
      <c r="D437" s="72"/>
      <c r="E437" s="70"/>
      <c r="F437" s="70"/>
      <c r="G437" s="70"/>
      <c r="H437" s="70"/>
      <c r="I437" s="70"/>
      <c r="J437" s="70"/>
      <c r="K437" s="70"/>
      <c r="L437" s="70"/>
      <c r="M437" s="70"/>
      <c r="N437" s="70"/>
      <c r="O437" s="60"/>
      <c r="P437" s="70"/>
      <c r="Q437" s="70"/>
      <c r="R437" s="83"/>
      <c r="S437" s="52"/>
      <c r="T437" s="52"/>
      <c r="U437" s="70"/>
      <c r="V437" s="70"/>
    </row>
    <row r="438" spans="1:22" ht="12.75">
      <c r="A438" s="70"/>
      <c r="B438" s="70"/>
      <c r="C438" s="70"/>
      <c r="D438" s="72"/>
      <c r="E438" s="70"/>
      <c r="F438" s="70"/>
      <c r="G438" s="70"/>
      <c r="H438" s="70"/>
      <c r="I438" s="70"/>
      <c r="J438" s="70"/>
      <c r="K438" s="70"/>
      <c r="L438" s="70"/>
      <c r="M438" s="70"/>
      <c r="N438" s="70"/>
      <c r="O438" s="60"/>
      <c r="P438" s="70"/>
      <c r="Q438" s="70"/>
      <c r="R438" s="83"/>
      <c r="S438" s="52"/>
      <c r="T438" s="52"/>
      <c r="U438" s="70"/>
      <c r="V438" s="70"/>
    </row>
    <row r="439" spans="1:22" ht="12.75">
      <c r="A439" s="70"/>
      <c r="B439" s="70"/>
      <c r="C439" s="70"/>
      <c r="D439" s="72"/>
      <c r="E439" s="70"/>
      <c r="F439" s="70"/>
      <c r="G439" s="70"/>
      <c r="H439" s="70"/>
      <c r="I439" s="70"/>
      <c r="J439" s="70"/>
      <c r="K439" s="70"/>
      <c r="L439" s="70"/>
      <c r="M439" s="70"/>
      <c r="N439" s="70"/>
      <c r="O439" s="60"/>
      <c r="P439" s="70"/>
      <c r="Q439" s="70"/>
      <c r="R439" s="83"/>
      <c r="S439" s="52"/>
      <c r="T439" s="52"/>
      <c r="U439" s="70"/>
      <c r="V439" s="70"/>
    </row>
    <row r="440" spans="1:22" ht="12.75">
      <c r="A440" s="70"/>
      <c r="B440" s="70"/>
      <c r="C440" s="70"/>
      <c r="D440" s="72"/>
      <c r="E440" s="70"/>
      <c r="F440" s="70"/>
      <c r="G440" s="70"/>
      <c r="H440" s="70"/>
      <c r="I440" s="70"/>
      <c r="J440" s="70"/>
      <c r="K440" s="70"/>
      <c r="L440" s="70"/>
      <c r="M440" s="70"/>
      <c r="N440" s="70"/>
      <c r="O440" s="60"/>
      <c r="P440" s="70"/>
      <c r="Q440" s="70"/>
      <c r="R440" s="83"/>
      <c r="S440" s="52"/>
      <c r="T440" s="52"/>
      <c r="U440" s="70"/>
      <c r="V440" s="70"/>
    </row>
    <row r="441" spans="1:22" ht="12.75">
      <c r="A441" s="70"/>
      <c r="B441" s="70"/>
      <c r="C441" s="70"/>
      <c r="D441" s="72"/>
      <c r="E441" s="70"/>
      <c r="F441" s="70"/>
      <c r="G441" s="70"/>
      <c r="H441" s="70"/>
      <c r="I441" s="70"/>
      <c r="J441" s="70"/>
      <c r="K441" s="70"/>
      <c r="L441" s="70"/>
      <c r="M441" s="70"/>
      <c r="N441" s="70"/>
      <c r="O441" s="60"/>
      <c r="P441" s="70"/>
      <c r="Q441" s="70"/>
      <c r="R441" s="83"/>
      <c r="S441" s="52"/>
      <c r="T441" s="52"/>
      <c r="U441" s="70"/>
      <c r="V441" s="70"/>
    </row>
    <row r="442" spans="1:22" ht="12.75">
      <c r="A442" s="70"/>
      <c r="B442" s="70"/>
      <c r="C442" s="70"/>
      <c r="D442" s="72"/>
      <c r="E442" s="70"/>
      <c r="F442" s="70"/>
      <c r="G442" s="70"/>
      <c r="H442" s="70"/>
      <c r="I442" s="70"/>
      <c r="J442" s="70"/>
      <c r="K442" s="70"/>
      <c r="L442" s="70"/>
      <c r="M442" s="70"/>
      <c r="N442" s="70"/>
      <c r="O442" s="60"/>
      <c r="P442" s="70"/>
      <c r="Q442" s="70"/>
      <c r="R442" s="83"/>
      <c r="S442" s="52"/>
      <c r="T442" s="52"/>
      <c r="U442" s="70"/>
      <c r="V442" s="70"/>
    </row>
    <row r="443" spans="1:22" ht="12.75">
      <c r="A443" s="70"/>
      <c r="B443" s="70"/>
      <c r="C443" s="70"/>
      <c r="D443" s="72"/>
      <c r="E443" s="70"/>
      <c r="F443" s="70"/>
      <c r="G443" s="70"/>
      <c r="H443" s="70"/>
      <c r="I443" s="70"/>
      <c r="J443" s="70"/>
      <c r="K443" s="70"/>
      <c r="L443" s="70"/>
      <c r="M443" s="70"/>
      <c r="N443" s="70"/>
      <c r="O443" s="60"/>
      <c r="P443" s="70"/>
      <c r="Q443" s="70"/>
      <c r="R443" s="83"/>
      <c r="S443" s="52"/>
      <c r="T443" s="52"/>
      <c r="U443" s="70"/>
      <c r="V443" s="70"/>
    </row>
    <row r="444" spans="1:22" ht="12.75">
      <c r="A444" s="70"/>
      <c r="B444" s="70"/>
      <c r="C444" s="70"/>
      <c r="D444" s="72"/>
      <c r="E444" s="70"/>
      <c r="F444" s="70"/>
      <c r="G444" s="70"/>
      <c r="H444" s="70"/>
      <c r="I444" s="70"/>
      <c r="J444" s="70"/>
      <c r="K444" s="70"/>
      <c r="L444" s="70"/>
      <c r="M444" s="70"/>
      <c r="N444" s="70"/>
      <c r="O444" s="60"/>
      <c r="P444" s="70"/>
      <c r="Q444" s="70"/>
      <c r="R444" s="83"/>
      <c r="S444" s="52"/>
      <c r="T444" s="52"/>
      <c r="U444" s="70"/>
      <c r="V444" s="70"/>
    </row>
    <row r="445" spans="1:22" ht="12.75">
      <c r="A445" s="70"/>
      <c r="B445" s="70"/>
      <c r="C445" s="70"/>
      <c r="D445" s="72"/>
      <c r="E445" s="70"/>
      <c r="F445" s="70"/>
      <c r="G445" s="70"/>
      <c r="H445" s="70"/>
      <c r="I445" s="70"/>
      <c r="J445" s="70"/>
      <c r="K445" s="70"/>
      <c r="L445" s="70"/>
      <c r="M445" s="70"/>
      <c r="N445" s="70"/>
      <c r="O445" s="60"/>
      <c r="P445" s="70"/>
      <c r="Q445" s="70"/>
      <c r="R445" s="83"/>
      <c r="S445" s="52"/>
      <c r="T445" s="52"/>
      <c r="U445" s="70"/>
      <c r="V445" s="70"/>
    </row>
    <row r="446" spans="1:22" ht="12.75">
      <c r="A446" s="70"/>
      <c r="B446" s="70"/>
      <c r="C446" s="70"/>
      <c r="D446" s="72"/>
      <c r="E446" s="70"/>
      <c r="F446" s="70"/>
      <c r="G446" s="70"/>
      <c r="H446" s="70"/>
      <c r="I446" s="70"/>
      <c r="J446" s="70"/>
      <c r="K446" s="70"/>
      <c r="L446" s="70"/>
      <c r="M446" s="70"/>
      <c r="N446" s="70"/>
      <c r="O446" s="60"/>
      <c r="P446" s="70"/>
      <c r="Q446" s="70"/>
      <c r="R446" s="83"/>
      <c r="S446" s="52"/>
      <c r="T446" s="52"/>
      <c r="U446" s="70"/>
      <c r="V446" s="70"/>
    </row>
    <row r="447" spans="1:22" ht="12.75">
      <c r="A447" s="70"/>
      <c r="B447" s="70"/>
      <c r="C447" s="70"/>
      <c r="D447" s="72"/>
      <c r="E447" s="70"/>
      <c r="F447" s="70"/>
      <c r="G447" s="70"/>
      <c r="H447" s="70"/>
      <c r="I447" s="70"/>
      <c r="J447" s="70"/>
      <c r="K447" s="70"/>
      <c r="L447" s="70"/>
      <c r="M447" s="70"/>
      <c r="N447" s="70"/>
      <c r="O447" s="60"/>
      <c r="P447" s="70"/>
      <c r="Q447" s="70"/>
      <c r="R447" s="83"/>
      <c r="S447" s="52"/>
      <c r="T447" s="52"/>
      <c r="U447" s="70"/>
      <c r="V447" s="70"/>
    </row>
    <row r="448" spans="1:22" ht="12.75">
      <c r="A448" s="70"/>
      <c r="B448" s="70"/>
      <c r="C448" s="70"/>
      <c r="D448" s="72"/>
      <c r="E448" s="70"/>
      <c r="F448" s="70"/>
      <c r="G448" s="70"/>
      <c r="H448" s="70"/>
      <c r="I448" s="70"/>
      <c r="J448" s="70"/>
      <c r="K448" s="70"/>
      <c r="L448" s="70"/>
      <c r="M448" s="70"/>
      <c r="N448" s="70"/>
      <c r="O448" s="60"/>
      <c r="P448" s="70"/>
      <c r="Q448" s="70"/>
      <c r="R448" s="83"/>
      <c r="S448" s="52"/>
      <c r="T448" s="52"/>
      <c r="U448" s="70"/>
      <c r="V448" s="70"/>
    </row>
    <row r="449" spans="1:22" ht="12.75">
      <c r="A449" s="70"/>
      <c r="B449" s="70"/>
      <c r="C449" s="70"/>
      <c r="D449" s="72"/>
      <c r="E449" s="70"/>
      <c r="F449" s="70"/>
      <c r="G449" s="70"/>
      <c r="H449" s="70"/>
      <c r="I449" s="70"/>
      <c r="J449" s="70"/>
      <c r="K449" s="70"/>
      <c r="L449" s="70"/>
      <c r="M449" s="70"/>
      <c r="N449" s="70"/>
      <c r="O449" s="60"/>
      <c r="P449" s="70"/>
      <c r="Q449" s="70"/>
      <c r="R449" s="83"/>
      <c r="S449" s="52"/>
      <c r="T449" s="52"/>
      <c r="U449" s="70"/>
      <c r="V449" s="70"/>
    </row>
    <row r="450" spans="1:22" ht="12.75">
      <c r="A450" s="70"/>
      <c r="B450" s="70"/>
      <c r="C450" s="70"/>
      <c r="D450" s="72"/>
      <c r="E450" s="70"/>
      <c r="F450" s="70"/>
      <c r="G450" s="70"/>
      <c r="H450" s="70"/>
      <c r="I450" s="70"/>
      <c r="J450" s="70"/>
      <c r="K450" s="70"/>
      <c r="L450" s="70"/>
      <c r="M450" s="70"/>
      <c r="N450" s="70"/>
      <c r="O450" s="60"/>
      <c r="P450" s="70"/>
      <c r="Q450" s="70"/>
      <c r="R450" s="83"/>
      <c r="S450" s="52"/>
      <c r="T450" s="52"/>
      <c r="U450" s="70"/>
      <c r="V450" s="70"/>
    </row>
    <row r="451" spans="1:22" ht="12.75">
      <c r="A451" s="70"/>
      <c r="B451" s="70"/>
      <c r="C451" s="70"/>
      <c r="D451" s="72"/>
      <c r="E451" s="70"/>
      <c r="F451" s="70"/>
      <c r="G451" s="70"/>
      <c r="H451" s="70"/>
      <c r="I451" s="70"/>
      <c r="J451" s="70"/>
      <c r="K451" s="70"/>
      <c r="L451" s="70"/>
      <c r="M451" s="70"/>
      <c r="N451" s="70"/>
      <c r="O451" s="60"/>
      <c r="P451" s="70"/>
      <c r="Q451" s="70"/>
      <c r="R451" s="83"/>
      <c r="S451" s="52"/>
      <c r="T451" s="52"/>
      <c r="U451" s="70"/>
      <c r="V451" s="70"/>
    </row>
    <row r="452" spans="1:22" ht="12.75">
      <c r="A452" s="70"/>
      <c r="B452" s="70"/>
      <c r="C452" s="70"/>
      <c r="D452" s="72"/>
      <c r="E452" s="70"/>
      <c r="F452" s="70"/>
      <c r="G452" s="70"/>
      <c r="H452" s="70"/>
      <c r="I452" s="70"/>
      <c r="J452" s="70"/>
      <c r="K452" s="70"/>
      <c r="L452" s="70"/>
      <c r="M452" s="70"/>
      <c r="N452" s="70"/>
      <c r="O452" s="60"/>
      <c r="P452" s="70"/>
      <c r="Q452" s="70"/>
      <c r="R452" s="83"/>
      <c r="S452" s="52"/>
      <c r="T452" s="52"/>
      <c r="U452" s="70"/>
      <c r="V452" s="70"/>
    </row>
    <row r="453" spans="1:22" ht="12.75">
      <c r="A453" s="70"/>
      <c r="B453" s="70"/>
      <c r="C453" s="70"/>
      <c r="D453" s="72"/>
      <c r="E453" s="70"/>
      <c r="F453" s="70"/>
      <c r="G453" s="70"/>
      <c r="H453" s="70"/>
      <c r="I453" s="70"/>
      <c r="J453" s="70"/>
      <c r="K453" s="70"/>
      <c r="L453" s="70"/>
      <c r="M453" s="70"/>
      <c r="N453" s="70"/>
      <c r="O453" s="60"/>
      <c r="P453" s="70"/>
      <c r="Q453" s="70"/>
      <c r="R453" s="83"/>
      <c r="S453" s="52"/>
      <c r="T453" s="52"/>
      <c r="U453" s="70"/>
      <c r="V453" s="70"/>
    </row>
    <row r="454" spans="1:22" ht="12.75">
      <c r="A454" s="70"/>
      <c r="B454" s="70"/>
      <c r="C454" s="70"/>
      <c r="D454" s="72"/>
      <c r="E454" s="70"/>
      <c r="F454" s="70"/>
      <c r="G454" s="70"/>
      <c r="H454" s="70"/>
      <c r="I454" s="70"/>
      <c r="J454" s="70"/>
      <c r="K454" s="70"/>
      <c r="L454" s="70"/>
      <c r="M454" s="70"/>
      <c r="N454" s="70"/>
      <c r="O454" s="60"/>
      <c r="P454" s="70"/>
      <c r="Q454" s="70"/>
      <c r="R454" s="83"/>
      <c r="S454" s="52"/>
      <c r="T454" s="52"/>
      <c r="U454" s="70"/>
      <c r="V454" s="70"/>
    </row>
    <row r="455" spans="1:22" ht="12.75">
      <c r="A455" s="70"/>
      <c r="B455" s="70"/>
      <c r="C455" s="70"/>
      <c r="D455" s="72"/>
      <c r="E455" s="70"/>
      <c r="F455" s="70"/>
      <c r="G455" s="70"/>
      <c r="H455" s="70"/>
      <c r="I455" s="70"/>
      <c r="J455" s="70"/>
      <c r="K455" s="70"/>
      <c r="L455" s="70"/>
      <c r="M455" s="70"/>
      <c r="N455" s="70"/>
      <c r="O455" s="60"/>
      <c r="P455" s="70"/>
      <c r="Q455" s="70"/>
      <c r="R455" s="83"/>
      <c r="S455" s="52"/>
      <c r="T455" s="52"/>
      <c r="U455" s="70"/>
      <c r="V455" s="70"/>
    </row>
    <row r="456" spans="1:22" ht="12.75">
      <c r="A456" s="70"/>
      <c r="B456" s="70"/>
      <c r="C456" s="70"/>
      <c r="D456" s="72"/>
      <c r="E456" s="70"/>
      <c r="F456" s="70"/>
      <c r="G456" s="70"/>
      <c r="H456" s="70"/>
      <c r="I456" s="70"/>
      <c r="J456" s="70"/>
      <c r="K456" s="70"/>
      <c r="L456" s="70"/>
      <c r="M456" s="70"/>
      <c r="N456" s="70"/>
      <c r="O456" s="60"/>
      <c r="P456" s="70"/>
      <c r="Q456" s="70"/>
      <c r="R456" s="83"/>
      <c r="S456" s="52"/>
      <c r="T456" s="52"/>
      <c r="U456" s="70"/>
      <c r="V456" s="70"/>
    </row>
    <row r="457" spans="1:22" ht="12.75">
      <c r="A457" s="70"/>
      <c r="B457" s="70"/>
      <c r="C457" s="70"/>
      <c r="D457" s="72"/>
      <c r="E457" s="70"/>
      <c r="F457" s="70"/>
      <c r="G457" s="70"/>
      <c r="H457" s="70"/>
      <c r="I457" s="70"/>
      <c r="J457" s="70"/>
      <c r="K457" s="70"/>
      <c r="L457" s="70"/>
      <c r="M457" s="70"/>
      <c r="N457" s="70"/>
      <c r="O457" s="60"/>
      <c r="P457" s="70"/>
      <c r="Q457" s="70"/>
      <c r="R457" s="83"/>
      <c r="S457" s="52"/>
      <c r="T457" s="52"/>
      <c r="U457" s="70"/>
      <c r="V457" s="70"/>
    </row>
    <row r="458" spans="1:22" ht="12.75">
      <c r="A458" s="70"/>
      <c r="B458" s="70"/>
      <c r="C458" s="70"/>
      <c r="D458" s="72"/>
      <c r="E458" s="70"/>
      <c r="F458" s="70"/>
      <c r="G458" s="70"/>
      <c r="H458" s="70"/>
      <c r="I458" s="70"/>
      <c r="J458" s="70"/>
      <c r="K458" s="70"/>
      <c r="L458" s="70"/>
      <c r="M458" s="70"/>
      <c r="N458" s="70"/>
      <c r="O458" s="60"/>
      <c r="P458" s="70"/>
      <c r="Q458" s="70"/>
      <c r="R458" s="83"/>
      <c r="S458" s="52"/>
      <c r="T458" s="52"/>
      <c r="U458" s="70"/>
      <c r="V458" s="70"/>
    </row>
    <row r="459" spans="1:22" ht="12.75">
      <c r="A459" s="70"/>
      <c r="B459" s="70"/>
      <c r="C459" s="70"/>
      <c r="D459" s="72"/>
      <c r="E459" s="70"/>
      <c r="F459" s="70"/>
      <c r="G459" s="70"/>
      <c r="H459" s="70"/>
      <c r="I459" s="70"/>
      <c r="J459" s="70"/>
      <c r="K459" s="70"/>
      <c r="L459" s="70"/>
      <c r="M459" s="70"/>
      <c r="N459" s="70"/>
      <c r="O459" s="60"/>
      <c r="P459" s="70"/>
      <c r="Q459" s="70"/>
      <c r="R459" s="83"/>
      <c r="S459" s="52"/>
      <c r="T459" s="52"/>
      <c r="U459" s="70"/>
      <c r="V459" s="70"/>
    </row>
    <row r="460" spans="1:22" ht="12.75">
      <c r="A460" s="70"/>
      <c r="B460" s="70"/>
      <c r="C460" s="70"/>
      <c r="D460" s="72"/>
      <c r="E460" s="70"/>
      <c r="F460" s="70"/>
      <c r="G460" s="70"/>
      <c r="H460" s="70"/>
      <c r="I460" s="70"/>
      <c r="J460" s="70"/>
      <c r="K460" s="70"/>
      <c r="L460" s="70"/>
      <c r="M460" s="70"/>
      <c r="N460" s="70"/>
      <c r="O460" s="60"/>
      <c r="P460" s="70"/>
      <c r="Q460" s="70"/>
      <c r="R460" s="83"/>
      <c r="S460" s="52"/>
      <c r="T460" s="52"/>
      <c r="U460" s="70"/>
      <c r="V460" s="70"/>
    </row>
    <row r="461" spans="1:22" ht="12.75">
      <c r="A461" s="70"/>
      <c r="B461" s="70"/>
      <c r="C461" s="70"/>
      <c r="D461" s="72"/>
      <c r="E461" s="70"/>
      <c r="F461" s="70"/>
      <c r="G461" s="70"/>
      <c r="H461" s="70"/>
      <c r="I461" s="70"/>
      <c r="J461" s="70"/>
      <c r="K461" s="70"/>
      <c r="L461" s="70"/>
      <c r="M461" s="70"/>
      <c r="N461" s="70"/>
      <c r="O461" s="60"/>
      <c r="P461" s="70"/>
      <c r="Q461" s="70"/>
      <c r="R461" s="83"/>
      <c r="S461" s="52"/>
      <c r="T461" s="52"/>
      <c r="U461" s="70"/>
      <c r="V461" s="70"/>
    </row>
    <row r="462" spans="1:22" ht="12.75">
      <c r="A462" s="70"/>
      <c r="B462" s="70"/>
      <c r="C462" s="70"/>
      <c r="D462" s="72"/>
      <c r="E462" s="70"/>
      <c r="F462" s="70"/>
      <c r="G462" s="70"/>
      <c r="H462" s="70"/>
      <c r="I462" s="70"/>
      <c r="J462" s="70"/>
      <c r="K462" s="70"/>
      <c r="L462" s="70"/>
      <c r="M462" s="70"/>
      <c r="N462" s="70"/>
      <c r="O462" s="60"/>
      <c r="P462" s="70"/>
      <c r="Q462" s="70"/>
      <c r="R462" s="83"/>
      <c r="S462" s="52"/>
      <c r="T462" s="52"/>
      <c r="U462" s="70"/>
      <c r="V462" s="70"/>
    </row>
    <row r="463" spans="1:22" ht="12.75">
      <c r="A463" s="70"/>
      <c r="B463" s="70"/>
      <c r="C463" s="70"/>
      <c r="D463" s="72"/>
      <c r="E463" s="70"/>
      <c r="F463" s="70"/>
      <c r="G463" s="70"/>
      <c r="H463" s="70"/>
      <c r="I463" s="70"/>
      <c r="J463" s="70"/>
      <c r="K463" s="70"/>
      <c r="L463" s="70"/>
      <c r="M463" s="70"/>
      <c r="N463" s="70"/>
      <c r="O463" s="60"/>
      <c r="P463" s="70"/>
      <c r="Q463" s="70"/>
      <c r="R463" s="83"/>
      <c r="S463" s="52"/>
      <c r="T463" s="52"/>
      <c r="U463" s="70"/>
      <c r="V463" s="70"/>
    </row>
    <row r="464" spans="1:22" ht="12.75">
      <c r="A464" s="70"/>
      <c r="B464" s="70"/>
      <c r="C464" s="70"/>
      <c r="D464" s="72"/>
      <c r="E464" s="70"/>
      <c r="F464" s="70"/>
      <c r="G464" s="70"/>
      <c r="H464" s="70"/>
      <c r="I464" s="70"/>
      <c r="J464" s="70"/>
      <c r="K464" s="70"/>
      <c r="L464" s="70"/>
      <c r="M464" s="70"/>
      <c r="N464" s="70"/>
      <c r="O464" s="60"/>
      <c r="P464" s="70"/>
      <c r="Q464" s="70"/>
      <c r="R464" s="83"/>
      <c r="S464" s="52"/>
      <c r="T464" s="52"/>
      <c r="U464" s="70"/>
      <c r="V464" s="70"/>
    </row>
    <row r="465" spans="1:22" ht="12.75">
      <c r="A465" s="70"/>
      <c r="B465" s="70"/>
      <c r="C465" s="70"/>
      <c r="D465" s="72"/>
      <c r="E465" s="70"/>
      <c r="F465" s="70"/>
      <c r="G465" s="70"/>
      <c r="H465" s="70"/>
      <c r="I465" s="70"/>
      <c r="J465" s="70"/>
      <c r="K465" s="70"/>
      <c r="L465" s="70"/>
      <c r="M465" s="70"/>
      <c r="N465" s="70"/>
      <c r="O465" s="60"/>
      <c r="P465" s="70"/>
      <c r="Q465" s="70"/>
      <c r="R465" s="83"/>
      <c r="S465" s="52"/>
      <c r="T465" s="52"/>
      <c r="U465" s="70"/>
      <c r="V465" s="70"/>
    </row>
    <row r="466" spans="1:22" ht="12.75">
      <c r="A466" s="70"/>
      <c r="B466" s="70"/>
      <c r="C466" s="70"/>
      <c r="D466" s="72"/>
      <c r="E466" s="70"/>
      <c r="F466" s="70"/>
      <c r="G466" s="70"/>
      <c r="H466" s="70"/>
      <c r="I466" s="70"/>
      <c r="J466" s="70"/>
      <c r="K466" s="70"/>
      <c r="L466" s="70"/>
      <c r="M466" s="70"/>
      <c r="N466" s="70"/>
      <c r="O466" s="60"/>
      <c r="P466" s="70"/>
      <c r="Q466" s="70"/>
      <c r="R466" s="83"/>
      <c r="S466" s="52"/>
      <c r="T466" s="52"/>
      <c r="U466" s="70"/>
      <c r="V466" s="70"/>
    </row>
    <row r="467" spans="1:22" ht="12.75">
      <c r="A467" s="70"/>
      <c r="B467" s="70"/>
      <c r="C467" s="70"/>
      <c r="D467" s="72"/>
      <c r="E467" s="70"/>
      <c r="F467" s="70"/>
      <c r="G467" s="70"/>
      <c r="H467" s="70"/>
      <c r="I467" s="70"/>
      <c r="J467" s="70"/>
      <c r="K467" s="70"/>
      <c r="L467" s="70"/>
      <c r="M467" s="70"/>
      <c r="N467" s="70"/>
      <c r="O467" s="60"/>
      <c r="P467" s="70"/>
      <c r="Q467" s="70"/>
      <c r="R467" s="83"/>
      <c r="S467" s="52"/>
      <c r="T467" s="52"/>
      <c r="U467" s="70"/>
      <c r="V467" s="70"/>
    </row>
    <row r="468" spans="1:22" ht="12.75">
      <c r="A468" s="70"/>
      <c r="B468" s="70"/>
      <c r="C468" s="70"/>
      <c r="D468" s="72"/>
      <c r="E468" s="70"/>
      <c r="F468" s="70"/>
      <c r="G468" s="70"/>
      <c r="H468" s="70"/>
      <c r="I468" s="70"/>
      <c r="J468" s="70"/>
      <c r="K468" s="70"/>
      <c r="L468" s="70"/>
      <c r="M468" s="70"/>
      <c r="N468" s="70"/>
      <c r="O468" s="60"/>
      <c r="P468" s="70"/>
      <c r="Q468" s="70"/>
      <c r="R468" s="83"/>
      <c r="S468" s="52"/>
      <c r="T468" s="52"/>
      <c r="U468" s="70"/>
      <c r="V468" s="70"/>
    </row>
    <row r="469" spans="1:22" ht="12.75">
      <c r="A469" s="70"/>
      <c r="B469" s="70"/>
      <c r="C469" s="70"/>
      <c r="D469" s="72"/>
      <c r="E469" s="70"/>
      <c r="F469" s="70"/>
      <c r="G469" s="70"/>
      <c r="H469" s="70"/>
      <c r="I469" s="70"/>
      <c r="J469" s="70"/>
      <c r="K469" s="70"/>
      <c r="L469" s="70"/>
      <c r="M469" s="70"/>
      <c r="N469" s="70"/>
      <c r="O469" s="60"/>
      <c r="P469" s="70"/>
      <c r="Q469" s="70"/>
      <c r="R469" s="83"/>
      <c r="S469" s="52"/>
      <c r="T469" s="52"/>
      <c r="U469" s="70"/>
      <c r="V469" s="70"/>
    </row>
    <row r="470" spans="1:22" ht="12.75">
      <c r="A470" s="70"/>
      <c r="B470" s="70"/>
      <c r="C470" s="70"/>
      <c r="D470" s="72"/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60"/>
      <c r="P470" s="70"/>
      <c r="Q470" s="70"/>
      <c r="R470" s="83"/>
      <c r="S470" s="52"/>
      <c r="T470" s="52"/>
      <c r="U470" s="70"/>
      <c r="V470" s="70"/>
    </row>
    <row r="471" spans="1:22" ht="12.75">
      <c r="A471" s="70"/>
      <c r="B471" s="70"/>
      <c r="C471" s="70"/>
      <c r="D471" s="72"/>
      <c r="E471" s="70"/>
      <c r="F471" s="70"/>
      <c r="G471" s="70"/>
      <c r="H471" s="70"/>
      <c r="I471" s="70"/>
      <c r="J471" s="70"/>
      <c r="K471" s="70"/>
      <c r="L471" s="70"/>
      <c r="M471" s="70"/>
      <c r="N471" s="70"/>
      <c r="O471" s="60"/>
      <c r="P471" s="70"/>
      <c r="Q471" s="70"/>
      <c r="R471" s="83"/>
      <c r="S471" s="52"/>
      <c r="T471" s="52"/>
      <c r="U471" s="70"/>
      <c r="V471" s="70"/>
    </row>
    <row r="472" spans="1:22" ht="12.75">
      <c r="A472" s="70"/>
      <c r="B472" s="70"/>
      <c r="C472" s="70"/>
      <c r="D472" s="72"/>
      <c r="E472" s="70"/>
      <c r="F472" s="70"/>
      <c r="G472" s="70"/>
      <c r="H472" s="70"/>
      <c r="I472" s="70"/>
      <c r="J472" s="70"/>
      <c r="K472" s="70"/>
      <c r="L472" s="70"/>
      <c r="M472" s="70"/>
      <c r="N472" s="70"/>
      <c r="O472" s="60"/>
      <c r="P472" s="70"/>
      <c r="Q472" s="70"/>
      <c r="R472" s="83"/>
      <c r="S472" s="52"/>
      <c r="T472" s="52"/>
      <c r="U472" s="70"/>
      <c r="V472" s="70"/>
    </row>
    <row r="473" spans="1:22" ht="12.75">
      <c r="A473" s="70"/>
      <c r="B473" s="70"/>
      <c r="C473" s="70"/>
      <c r="D473" s="72"/>
      <c r="E473" s="70"/>
      <c r="F473" s="70"/>
      <c r="G473" s="70"/>
      <c r="H473" s="70"/>
      <c r="I473" s="70"/>
      <c r="J473" s="70"/>
      <c r="K473" s="70"/>
      <c r="L473" s="70"/>
      <c r="M473" s="70"/>
      <c r="N473" s="70"/>
      <c r="O473" s="60"/>
      <c r="P473" s="70"/>
      <c r="Q473" s="70"/>
      <c r="R473" s="83"/>
      <c r="S473" s="52"/>
      <c r="T473" s="52"/>
      <c r="U473" s="70"/>
      <c r="V473" s="70"/>
    </row>
    <row r="474" spans="1:22" ht="12.75">
      <c r="A474" s="70"/>
      <c r="B474" s="70"/>
      <c r="C474" s="70"/>
      <c r="D474" s="72"/>
      <c r="E474" s="70"/>
      <c r="F474" s="70"/>
      <c r="G474" s="70"/>
      <c r="H474" s="70"/>
      <c r="I474" s="70"/>
      <c r="J474" s="70"/>
      <c r="K474" s="70"/>
      <c r="L474" s="70"/>
      <c r="M474" s="70"/>
      <c r="N474" s="70"/>
      <c r="O474" s="60"/>
      <c r="P474" s="70"/>
      <c r="Q474" s="70"/>
      <c r="R474" s="83"/>
      <c r="S474" s="52"/>
      <c r="T474" s="52"/>
      <c r="U474" s="70"/>
      <c r="V474" s="70"/>
    </row>
    <row r="475" spans="1:22" ht="12.75">
      <c r="A475" s="70"/>
      <c r="B475" s="70"/>
      <c r="C475" s="70"/>
      <c r="D475" s="72"/>
      <c r="E475" s="70"/>
      <c r="F475" s="70"/>
      <c r="G475" s="70"/>
      <c r="H475" s="70"/>
      <c r="I475" s="70"/>
      <c r="J475" s="70"/>
      <c r="K475" s="70"/>
      <c r="L475" s="70"/>
      <c r="M475" s="70"/>
      <c r="N475" s="70"/>
      <c r="O475" s="60"/>
      <c r="P475" s="70"/>
      <c r="Q475" s="70"/>
      <c r="R475" s="83"/>
      <c r="S475" s="52"/>
      <c r="T475" s="52"/>
      <c r="U475" s="70"/>
      <c r="V475" s="70"/>
    </row>
    <row r="476" spans="1:22" ht="12.75">
      <c r="A476" s="70"/>
      <c r="B476" s="70"/>
      <c r="C476" s="70"/>
      <c r="D476" s="72"/>
      <c r="E476" s="70"/>
      <c r="F476" s="70"/>
      <c r="G476" s="70"/>
      <c r="H476" s="70"/>
      <c r="I476" s="70"/>
      <c r="J476" s="70"/>
      <c r="K476" s="70"/>
      <c r="L476" s="70"/>
      <c r="M476" s="70"/>
      <c r="N476" s="70"/>
      <c r="O476" s="60"/>
      <c r="P476" s="70"/>
      <c r="Q476" s="70"/>
      <c r="R476" s="83"/>
      <c r="S476" s="52"/>
      <c r="T476" s="52"/>
      <c r="U476" s="70"/>
      <c r="V476" s="70"/>
    </row>
    <row r="477" spans="1:22" ht="12.75">
      <c r="A477" s="70"/>
      <c r="B477" s="70"/>
      <c r="C477" s="70"/>
      <c r="D477" s="72"/>
      <c r="E477" s="70"/>
      <c r="F477" s="70"/>
      <c r="G477" s="70"/>
      <c r="H477" s="70"/>
      <c r="I477" s="70"/>
      <c r="J477" s="70"/>
      <c r="K477" s="70"/>
      <c r="L477" s="70"/>
      <c r="M477" s="70"/>
      <c r="N477" s="70"/>
      <c r="O477" s="60"/>
      <c r="P477" s="70"/>
      <c r="Q477" s="70"/>
      <c r="R477" s="83"/>
      <c r="S477" s="52"/>
      <c r="T477" s="52"/>
      <c r="U477" s="70"/>
      <c r="V477" s="70"/>
    </row>
    <row r="478" spans="1:22" ht="12.75">
      <c r="A478" s="70"/>
      <c r="B478" s="70"/>
      <c r="C478" s="70"/>
      <c r="D478" s="72"/>
      <c r="E478" s="70"/>
      <c r="F478" s="70"/>
      <c r="G478" s="70"/>
      <c r="H478" s="70"/>
      <c r="I478" s="70"/>
      <c r="J478" s="70"/>
      <c r="K478" s="70"/>
      <c r="L478" s="70"/>
      <c r="M478" s="70"/>
      <c r="N478" s="70"/>
      <c r="O478" s="60"/>
      <c r="P478" s="70"/>
      <c r="Q478" s="70"/>
      <c r="R478" s="83"/>
      <c r="S478" s="52"/>
      <c r="T478" s="52"/>
      <c r="U478" s="70"/>
      <c r="V478" s="70"/>
    </row>
    <row r="479" spans="1:22" ht="12.75">
      <c r="A479" s="70"/>
      <c r="B479" s="70"/>
      <c r="C479" s="70"/>
      <c r="D479" s="72"/>
      <c r="E479" s="70"/>
      <c r="F479" s="70"/>
      <c r="G479" s="70"/>
      <c r="H479" s="70"/>
      <c r="I479" s="70"/>
      <c r="J479" s="70"/>
      <c r="K479" s="70"/>
      <c r="L479" s="70"/>
      <c r="M479" s="70"/>
      <c r="N479" s="70"/>
      <c r="O479" s="60"/>
      <c r="P479" s="70"/>
      <c r="Q479" s="70"/>
      <c r="R479" s="83"/>
      <c r="S479" s="52"/>
      <c r="T479" s="52"/>
      <c r="U479" s="70"/>
      <c r="V479" s="70"/>
    </row>
    <row r="480" spans="1:22" ht="12.75">
      <c r="A480" s="70"/>
      <c r="B480" s="70"/>
      <c r="C480" s="70"/>
      <c r="D480" s="72"/>
      <c r="E480" s="70"/>
      <c r="F480" s="70"/>
      <c r="G480" s="70"/>
      <c r="H480" s="70"/>
      <c r="I480" s="70"/>
      <c r="J480" s="70"/>
      <c r="K480" s="70"/>
      <c r="L480" s="70"/>
      <c r="M480" s="70"/>
      <c r="N480" s="70"/>
      <c r="O480" s="60"/>
      <c r="P480" s="70"/>
      <c r="Q480" s="70"/>
      <c r="R480" s="83"/>
      <c r="S480" s="52"/>
      <c r="T480" s="52"/>
      <c r="U480" s="70"/>
      <c r="V480" s="70"/>
    </row>
    <row r="481" spans="1:22" ht="12.75">
      <c r="A481" s="70"/>
      <c r="B481" s="70"/>
      <c r="C481" s="70"/>
      <c r="D481" s="72"/>
      <c r="E481" s="70"/>
      <c r="F481" s="70"/>
      <c r="G481" s="70"/>
      <c r="H481" s="70"/>
      <c r="I481" s="70"/>
      <c r="J481" s="70"/>
      <c r="K481" s="70"/>
      <c r="L481" s="70"/>
      <c r="M481" s="70"/>
      <c r="N481" s="70"/>
      <c r="O481" s="60"/>
      <c r="P481" s="70"/>
      <c r="Q481" s="70"/>
      <c r="R481" s="83"/>
      <c r="S481" s="52"/>
      <c r="T481" s="52"/>
      <c r="U481" s="70"/>
      <c r="V481" s="70"/>
    </row>
    <row r="482" spans="1:22" ht="12.75">
      <c r="A482" s="70"/>
      <c r="B482" s="70"/>
      <c r="C482" s="70"/>
      <c r="D482" s="72"/>
      <c r="E482" s="70"/>
      <c r="F482" s="70"/>
      <c r="G482" s="70"/>
      <c r="H482" s="70"/>
      <c r="I482" s="70"/>
      <c r="J482" s="70"/>
      <c r="K482" s="70"/>
      <c r="L482" s="70"/>
      <c r="M482" s="70"/>
      <c r="N482" s="70"/>
      <c r="O482" s="60"/>
      <c r="P482" s="70"/>
      <c r="Q482" s="70"/>
      <c r="R482" s="83"/>
      <c r="S482" s="52"/>
      <c r="T482" s="52"/>
      <c r="U482" s="70"/>
      <c r="V482" s="70"/>
    </row>
    <row r="483" spans="1:22" ht="12.75">
      <c r="A483" s="70"/>
      <c r="B483" s="70"/>
      <c r="C483" s="70"/>
      <c r="D483" s="72"/>
      <c r="E483" s="70"/>
      <c r="F483" s="70"/>
      <c r="G483" s="70"/>
      <c r="H483" s="70"/>
      <c r="I483" s="70"/>
      <c r="J483" s="70"/>
      <c r="K483" s="70"/>
      <c r="L483" s="70"/>
      <c r="M483" s="70"/>
      <c r="N483" s="70"/>
      <c r="O483" s="60"/>
      <c r="P483" s="70"/>
      <c r="Q483" s="70"/>
      <c r="R483" s="83"/>
      <c r="S483" s="52"/>
      <c r="T483" s="52"/>
      <c r="U483" s="70"/>
      <c r="V483" s="70"/>
    </row>
    <row r="484" spans="1:22" ht="12.75">
      <c r="A484" s="70"/>
      <c r="B484" s="70"/>
      <c r="C484" s="70"/>
      <c r="D484" s="72"/>
      <c r="E484" s="70"/>
      <c r="F484" s="70"/>
      <c r="G484" s="70"/>
      <c r="H484" s="70"/>
      <c r="I484" s="70"/>
      <c r="J484" s="70"/>
      <c r="K484" s="70"/>
      <c r="L484" s="70"/>
      <c r="M484" s="70"/>
      <c r="N484" s="70"/>
      <c r="O484" s="60"/>
      <c r="P484" s="70"/>
      <c r="Q484" s="70"/>
      <c r="R484" s="83"/>
      <c r="S484" s="52"/>
      <c r="T484" s="52"/>
      <c r="U484" s="70"/>
      <c r="V484" s="70"/>
    </row>
    <row r="485" spans="1:22" ht="12.75">
      <c r="A485" s="70"/>
      <c r="B485" s="70"/>
      <c r="C485" s="70"/>
      <c r="D485" s="72"/>
      <c r="E485" s="70"/>
      <c r="F485" s="70"/>
      <c r="G485" s="70"/>
      <c r="H485" s="70"/>
      <c r="I485" s="70"/>
      <c r="J485" s="70"/>
      <c r="K485" s="70"/>
      <c r="L485" s="70"/>
      <c r="M485" s="70"/>
      <c r="N485" s="70"/>
      <c r="O485" s="60"/>
      <c r="P485" s="70"/>
      <c r="Q485" s="70"/>
      <c r="R485" s="83"/>
      <c r="S485" s="52"/>
      <c r="T485" s="52"/>
      <c r="U485" s="70"/>
      <c r="V485" s="70"/>
    </row>
    <row r="486" spans="1:22" ht="12.75">
      <c r="A486" s="70"/>
      <c r="B486" s="70"/>
      <c r="C486" s="70"/>
      <c r="D486" s="72"/>
      <c r="E486" s="70"/>
      <c r="F486" s="70"/>
      <c r="G486" s="70"/>
      <c r="H486" s="70"/>
      <c r="I486" s="70"/>
      <c r="J486" s="70"/>
      <c r="K486" s="70"/>
      <c r="L486" s="70"/>
      <c r="M486" s="70"/>
      <c r="N486" s="70"/>
      <c r="O486" s="60"/>
      <c r="P486" s="70"/>
      <c r="Q486" s="70"/>
      <c r="R486" s="83"/>
      <c r="S486" s="52"/>
      <c r="T486" s="52"/>
      <c r="U486" s="70"/>
      <c r="V486" s="70"/>
    </row>
    <row r="487" spans="1:22" ht="12.75">
      <c r="A487" s="70"/>
      <c r="B487" s="70"/>
      <c r="C487" s="70"/>
      <c r="D487" s="72"/>
      <c r="E487" s="70"/>
      <c r="F487" s="70"/>
      <c r="G487" s="70"/>
      <c r="H487" s="70"/>
      <c r="I487" s="70"/>
      <c r="J487" s="70"/>
      <c r="K487" s="70"/>
      <c r="L487" s="70"/>
      <c r="M487" s="70"/>
      <c r="N487" s="70"/>
      <c r="O487" s="60"/>
      <c r="P487" s="70"/>
      <c r="Q487" s="70"/>
      <c r="R487" s="83"/>
      <c r="S487" s="52"/>
      <c r="T487" s="52"/>
      <c r="U487" s="70"/>
      <c r="V487" s="70"/>
    </row>
    <row r="488" spans="1:22" ht="12.75">
      <c r="A488" s="70"/>
      <c r="B488" s="70"/>
      <c r="C488" s="70"/>
      <c r="D488" s="72"/>
      <c r="E488" s="70"/>
      <c r="F488" s="70"/>
      <c r="G488" s="70"/>
      <c r="H488" s="70"/>
      <c r="I488" s="70"/>
      <c r="J488" s="70"/>
      <c r="K488" s="70"/>
      <c r="L488" s="70"/>
      <c r="M488" s="70"/>
      <c r="N488" s="70"/>
      <c r="O488" s="60"/>
      <c r="P488" s="70"/>
      <c r="Q488" s="70"/>
      <c r="R488" s="83"/>
      <c r="S488" s="52"/>
      <c r="T488" s="52"/>
      <c r="U488" s="70"/>
      <c r="V488" s="70"/>
    </row>
    <row r="489" spans="1:22" ht="12.75">
      <c r="A489" s="70"/>
      <c r="B489" s="70"/>
      <c r="C489" s="70"/>
      <c r="D489" s="72"/>
      <c r="E489" s="70"/>
      <c r="F489" s="70"/>
      <c r="G489" s="70"/>
      <c r="H489" s="70"/>
      <c r="I489" s="70"/>
      <c r="J489" s="70"/>
      <c r="K489" s="70"/>
      <c r="L489" s="70"/>
      <c r="M489" s="70"/>
      <c r="N489" s="70"/>
      <c r="O489" s="60"/>
      <c r="P489" s="70"/>
      <c r="Q489" s="70"/>
      <c r="R489" s="83"/>
      <c r="S489" s="52"/>
      <c r="T489" s="52"/>
      <c r="U489" s="70"/>
      <c r="V489" s="70"/>
    </row>
    <row r="490" spans="1:22" ht="12.75">
      <c r="A490" s="70"/>
      <c r="B490" s="70"/>
      <c r="C490" s="70"/>
      <c r="D490" s="72"/>
      <c r="E490" s="70"/>
      <c r="F490" s="70"/>
      <c r="G490" s="70"/>
      <c r="H490" s="70"/>
      <c r="I490" s="70"/>
      <c r="J490" s="70"/>
      <c r="K490" s="70"/>
      <c r="L490" s="70"/>
      <c r="M490" s="70"/>
      <c r="N490" s="70"/>
      <c r="O490" s="60"/>
      <c r="P490" s="70"/>
      <c r="Q490" s="70"/>
      <c r="R490" s="83"/>
      <c r="S490" s="52"/>
      <c r="T490" s="52"/>
      <c r="U490" s="70"/>
      <c r="V490" s="70"/>
    </row>
    <row r="491" spans="1:22" ht="12.75">
      <c r="A491" s="70"/>
      <c r="B491" s="70"/>
      <c r="C491" s="70"/>
      <c r="D491" s="72"/>
      <c r="E491" s="70"/>
      <c r="F491" s="70"/>
      <c r="G491" s="70"/>
      <c r="H491" s="70"/>
      <c r="I491" s="70"/>
      <c r="J491" s="70"/>
      <c r="K491" s="70"/>
      <c r="L491" s="70"/>
      <c r="M491" s="70"/>
      <c r="N491" s="70"/>
      <c r="O491" s="60"/>
      <c r="P491" s="70"/>
      <c r="Q491" s="70"/>
      <c r="R491" s="83"/>
      <c r="S491" s="52"/>
      <c r="T491" s="52"/>
      <c r="U491" s="70"/>
      <c r="V491" s="70"/>
    </row>
    <row r="492" spans="1:22" ht="12.75">
      <c r="A492" s="70"/>
      <c r="B492" s="70"/>
      <c r="C492" s="70"/>
      <c r="D492" s="72"/>
      <c r="E492" s="70"/>
      <c r="F492" s="70"/>
      <c r="G492" s="70"/>
      <c r="H492" s="70"/>
      <c r="I492" s="70"/>
      <c r="J492" s="70"/>
      <c r="K492" s="70"/>
      <c r="L492" s="70"/>
      <c r="M492" s="70"/>
      <c r="N492" s="70"/>
      <c r="O492" s="60"/>
      <c r="P492" s="70"/>
      <c r="Q492" s="70"/>
      <c r="R492" s="83"/>
      <c r="S492" s="52"/>
      <c r="T492" s="52"/>
      <c r="U492" s="70"/>
      <c r="V492" s="70"/>
    </row>
    <row r="493" spans="1:22" ht="12.75">
      <c r="A493" s="70"/>
      <c r="B493" s="70"/>
      <c r="C493" s="70"/>
      <c r="D493" s="72"/>
      <c r="E493" s="70"/>
      <c r="F493" s="70"/>
      <c r="G493" s="70"/>
      <c r="H493" s="70"/>
      <c r="I493" s="70"/>
      <c r="J493" s="70"/>
      <c r="K493" s="70"/>
      <c r="L493" s="70"/>
      <c r="M493" s="70"/>
      <c r="N493" s="70"/>
      <c r="O493" s="60"/>
      <c r="P493" s="70"/>
      <c r="Q493" s="70"/>
      <c r="R493" s="83"/>
      <c r="S493" s="52"/>
      <c r="T493" s="52"/>
      <c r="U493" s="70"/>
      <c r="V493" s="70"/>
    </row>
    <row r="494" spans="1:22" ht="12.75">
      <c r="A494" s="70"/>
      <c r="B494" s="70"/>
      <c r="C494" s="70"/>
      <c r="D494" s="72"/>
      <c r="E494" s="70"/>
      <c r="F494" s="70"/>
      <c r="G494" s="70"/>
      <c r="H494" s="70"/>
      <c r="I494" s="70"/>
      <c r="J494" s="70"/>
      <c r="K494" s="70"/>
      <c r="L494" s="70"/>
      <c r="M494" s="70"/>
      <c r="N494" s="70"/>
      <c r="O494" s="60"/>
      <c r="P494" s="70"/>
      <c r="Q494" s="70"/>
      <c r="R494" s="83"/>
      <c r="S494" s="52"/>
      <c r="T494" s="52"/>
      <c r="U494" s="70"/>
      <c r="V494" s="70"/>
    </row>
    <row r="495" spans="1:22" ht="12.75">
      <c r="A495" s="70"/>
      <c r="B495" s="70"/>
      <c r="C495" s="70"/>
      <c r="D495" s="72"/>
      <c r="E495" s="70"/>
      <c r="F495" s="70"/>
      <c r="G495" s="70"/>
      <c r="H495" s="70"/>
      <c r="I495" s="70"/>
      <c r="J495" s="70"/>
      <c r="K495" s="70"/>
      <c r="L495" s="70"/>
      <c r="M495" s="70"/>
      <c r="N495" s="70"/>
      <c r="O495" s="60"/>
      <c r="P495" s="70"/>
      <c r="Q495" s="70"/>
      <c r="R495" s="83"/>
      <c r="S495" s="52"/>
      <c r="T495" s="52"/>
      <c r="U495" s="70"/>
      <c r="V495" s="70"/>
    </row>
    <row r="496" spans="1:22" ht="12.75">
      <c r="A496" s="70"/>
      <c r="B496" s="70"/>
      <c r="C496" s="70"/>
      <c r="D496" s="72"/>
      <c r="E496" s="70"/>
      <c r="F496" s="70"/>
      <c r="G496" s="70"/>
      <c r="H496" s="70"/>
      <c r="I496" s="70"/>
      <c r="J496" s="70"/>
      <c r="K496" s="70"/>
      <c r="L496" s="70"/>
      <c r="M496" s="70"/>
      <c r="N496" s="70"/>
      <c r="O496" s="60"/>
      <c r="P496" s="70"/>
      <c r="Q496" s="70"/>
      <c r="R496" s="83"/>
      <c r="S496" s="52"/>
      <c r="T496" s="52"/>
      <c r="U496" s="70"/>
      <c r="V496" s="70"/>
    </row>
    <row r="497" spans="1:22" ht="12.75">
      <c r="A497" s="70"/>
      <c r="B497" s="70"/>
      <c r="C497" s="70"/>
      <c r="D497" s="72"/>
      <c r="E497" s="70"/>
      <c r="F497" s="70"/>
      <c r="G497" s="70"/>
      <c r="H497" s="70"/>
      <c r="I497" s="70"/>
      <c r="J497" s="70"/>
      <c r="K497" s="70"/>
      <c r="L497" s="70"/>
      <c r="M497" s="70"/>
      <c r="N497" s="70"/>
      <c r="O497" s="60"/>
      <c r="P497" s="70"/>
      <c r="Q497" s="70"/>
      <c r="R497" s="83"/>
      <c r="S497" s="52"/>
      <c r="T497" s="52"/>
      <c r="U497" s="70"/>
      <c r="V497" s="70"/>
    </row>
    <row r="498" spans="1:22" ht="12.75">
      <c r="A498" s="70"/>
      <c r="B498" s="70"/>
      <c r="C498" s="70"/>
      <c r="D498" s="72"/>
      <c r="E498" s="70"/>
      <c r="F498" s="70"/>
      <c r="G498" s="70"/>
      <c r="H498" s="70"/>
      <c r="I498" s="70"/>
      <c r="J498" s="70"/>
      <c r="K498" s="70"/>
      <c r="L498" s="70"/>
      <c r="M498" s="70"/>
      <c r="N498" s="70"/>
      <c r="O498" s="60"/>
      <c r="P498" s="70"/>
      <c r="Q498" s="70"/>
      <c r="R498" s="83"/>
      <c r="S498" s="52"/>
      <c r="T498" s="52"/>
      <c r="U498" s="70"/>
      <c r="V498" s="70"/>
    </row>
    <row r="499" spans="1:22" ht="12.75">
      <c r="A499" s="70"/>
      <c r="B499" s="70"/>
      <c r="C499" s="70"/>
      <c r="D499" s="72"/>
      <c r="E499" s="70"/>
      <c r="F499" s="70"/>
      <c r="G499" s="70"/>
      <c r="H499" s="70"/>
      <c r="I499" s="70"/>
      <c r="J499" s="70"/>
      <c r="K499" s="70"/>
      <c r="L499" s="70"/>
      <c r="M499" s="70"/>
      <c r="N499" s="70"/>
      <c r="O499" s="60"/>
      <c r="P499" s="70"/>
      <c r="Q499" s="70"/>
      <c r="R499" s="83"/>
      <c r="S499" s="52"/>
      <c r="T499" s="52"/>
      <c r="U499" s="70"/>
      <c r="V499" s="70"/>
    </row>
    <row r="500" spans="1:22" ht="12.75">
      <c r="A500" s="70"/>
      <c r="B500" s="70"/>
      <c r="C500" s="70"/>
      <c r="D500" s="72"/>
      <c r="E500" s="70"/>
      <c r="F500" s="70"/>
      <c r="G500" s="70"/>
      <c r="H500" s="70"/>
      <c r="I500" s="70"/>
      <c r="J500" s="70"/>
      <c r="K500" s="70"/>
      <c r="L500" s="70"/>
      <c r="M500" s="70"/>
      <c r="N500" s="70"/>
      <c r="O500" s="60"/>
      <c r="P500" s="70"/>
      <c r="Q500" s="70"/>
      <c r="R500" s="83"/>
      <c r="S500" s="52"/>
      <c r="T500" s="52"/>
      <c r="U500" s="70"/>
      <c r="V500" s="70"/>
    </row>
    <row r="514" spans="2:6" ht="12.75">
      <c r="B514" s="41"/>
      <c r="C514" s="41"/>
      <c r="D514" s="42"/>
      <c r="E514" s="41"/>
      <c r="F514" s="41"/>
    </row>
    <row r="515" spans="2:6" ht="12.75">
      <c r="B515" s="41"/>
      <c r="C515" s="41"/>
      <c r="D515" s="42"/>
      <c r="E515" s="41"/>
      <c r="F515" s="41"/>
    </row>
    <row r="516" spans="2:6" ht="12.75">
      <c r="B516" s="41"/>
      <c r="C516" s="41"/>
      <c r="D516" s="42"/>
      <c r="E516" s="41"/>
      <c r="F516" s="41"/>
    </row>
  </sheetData>
  <printOptions/>
  <pageMargins left="0.75" right="0.75" top="1" bottom="1" header="0.4921259845" footer="0.4921259845"/>
  <pageSetup orientation="portrait" paperSize="9" scale="95" r:id="rId1"/>
  <rowBreaks count="1" manualBreakCount="1">
    <brk id="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X117"/>
  <sheetViews>
    <sheetView showGridLines="0" showRowColHeaders="0" workbookViewId="0" topLeftCell="A1">
      <selection activeCell="A1" sqref="A1"/>
    </sheetView>
  </sheetViews>
  <sheetFormatPr defaultColWidth="13.125" defaultRowHeight="12.75"/>
  <cols>
    <col min="1" max="1" width="16.625" style="41" customWidth="1"/>
    <col min="2" max="2" width="5.00390625" style="41" bestFit="1" customWidth="1"/>
    <col min="3" max="3" width="5.125" style="41" customWidth="1"/>
    <col min="4" max="4" width="5.25390625" style="41" customWidth="1"/>
    <col min="5" max="5" width="4.75390625" style="41" customWidth="1"/>
    <col min="6" max="6" width="2.875" style="41" customWidth="1"/>
    <col min="7" max="7" width="16.625" style="41" customWidth="1"/>
    <col min="8" max="10" width="4.25390625" style="41" customWidth="1"/>
    <col min="11" max="11" width="5.00390625" style="41" customWidth="1"/>
    <col min="12" max="12" width="2.875" style="41" customWidth="1"/>
    <col min="13" max="13" width="16.625" style="41" customWidth="1"/>
    <col min="14" max="15" width="4.25390625" style="41" customWidth="1"/>
    <col min="16" max="16" width="3.625" style="41" customWidth="1"/>
    <col min="17" max="17" width="4.875" style="41" customWidth="1"/>
    <col min="18" max="18" width="2.875" style="41" customWidth="1"/>
    <col min="19" max="19" width="16.625" style="41" customWidth="1"/>
    <col min="20" max="23" width="3.75390625" style="41" customWidth="1"/>
    <col min="24" max="24" width="2.875" style="41" customWidth="1"/>
    <col min="25" max="16384" width="13.125" style="41" customWidth="1"/>
  </cols>
  <sheetData>
    <row r="1" ht="36" customHeight="1"/>
    <row r="2" ht="11.25" customHeight="1"/>
    <row r="3" spans="3:7" ht="15.75">
      <c r="C3" s="85"/>
      <c r="D3" s="85" t="s">
        <v>183</v>
      </c>
      <c r="E3" s="85"/>
      <c r="F3" s="85"/>
      <c r="G3" s="85"/>
    </row>
    <row r="4" spans="1:17" ht="13.5" thickBot="1">
      <c r="A4" s="45"/>
      <c r="B4" s="86">
        <f>IF(COUNT(B6:B10)&gt;4,1,0)</f>
        <v>0</v>
      </c>
      <c r="C4" s="86">
        <f>IF(COUNT(C6:C10)&gt;4,1,0)</f>
        <v>0</v>
      </c>
      <c r="D4" s="86">
        <f>IF(COUNT(D6:D10)&gt;4,1,0)</f>
        <v>0</v>
      </c>
      <c r="E4" s="86">
        <f>IF(COUNT(E6:E10)&gt;4,1,0)</f>
        <v>0</v>
      </c>
      <c r="F4" s="87"/>
      <c r="G4" s="45"/>
      <c r="H4" s="86">
        <f>IF(COUNT(H6:H10)&gt;4,1,0)</f>
        <v>0</v>
      </c>
      <c r="I4" s="86">
        <f>IF(COUNT(I6:I10)&gt;4,1,0)</f>
        <v>0</v>
      </c>
      <c r="J4" s="86">
        <f>IF(COUNT(J6:J10)&gt;4,1,0)</f>
        <v>0</v>
      </c>
      <c r="K4" s="86">
        <f>IF(COUNT(K6:K10)&gt;4,1,0)</f>
        <v>0</v>
      </c>
      <c r="L4" s="87"/>
      <c r="M4" s="45"/>
      <c r="N4" s="86">
        <f>IF(COUNT(N6:N10)&gt;4,1,0)</f>
        <v>0</v>
      </c>
      <c r="O4" s="86">
        <f>IF(COUNT(O6:O10)&gt;4,1,0)</f>
        <v>0</v>
      </c>
      <c r="P4" s="86">
        <f>IF(COUNT(P6:P10)&gt;4,1,0)</f>
        <v>0</v>
      </c>
      <c r="Q4" s="86">
        <f>IF(COUNT(Q6:Q10)&gt;4,1,0)</f>
        <v>0</v>
      </c>
    </row>
    <row r="5" spans="1:17" s="91" customFormat="1" ht="13.5" thickBot="1">
      <c r="A5" s="88" t="s">
        <v>55</v>
      </c>
      <c r="B5" s="89"/>
      <c r="C5" s="89"/>
      <c r="D5" s="89"/>
      <c r="E5" s="89"/>
      <c r="F5" s="90"/>
      <c r="G5" s="88" t="s">
        <v>208</v>
      </c>
      <c r="H5" s="89"/>
      <c r="I5" s="89"/>
      <c r="J5" s="89"/>
      <c r="K5" s="89"/>
      <c r="L5" s="90"/>
      <c r="M5" s="88" t="s">
        <v>60</v>
      </c>
      <c r="N5" s="89"/>
      <c r="O5" s="89"/>
      <c r="P5" s="89"/>
      <c r="Q5" s="89"/>
    </row>
    <row r="6" spans="1:24" s="91" customFormat="1" ht="12.75">
      <c r="A6" s="92" t="s">
        <v>71</v>
      </c>
      <c r="B6" s="93">
        <v>23</v>
      </c>
      <c r="C6" s="94">
        <v>33</v>
      </c>
      <c r="D6" s="94">
        <v>26</v>
      </c>
      <c r="E6" s="94">
        <v>30</v>
      </c>
      <c r="G6" s="94" t="s">
        <v>156</v>
      </c>
      <c r="H6" s="94">
        <v>35</v>
      </c>
      <c r="I6" s="94">
        <v>26</v>
      </c>
      <c r="J6" s="94">
        <v>29</v>
      </c>
      <c r="K6" s="94">
        <v>32</v>
      </c>
      <c r="M6" s="94" t="s">
        <v>59</v>
      </c>
      <c r="N6" s="94">
        <v>29</v>
      </c>
      <c r="O6" s="94">
        <v>24</v>
      </c>
      <c r="P6" s="94">
        <v>27</v>
      </c>
      <c r="Q6" s="94">
        <v>28</v>
      </c>
      <c r="S6" s="95"/>
      <c r="T6" s="95"/>
      <c r="U6" s="95"/>
      <c r="V6" s="95"/>
      <c r="W6" s="95"/>
      <c r="X6" s="95"/>
    </row>
    <row r="7" spans="1:24" s="91" customFormat="1" ht="11.25">
      <c r="A7" s="96" t="s">
        <v>67</v>
      </c>
      <c r="B7" s="94">
        <v>24</v>
      </c>
      <c r="C7" s="94">
        <v>30</v>
      </c>
      <c r="D7" s="94">
        <v>27</v>
      </c>
      <c r="E7" s="94">
        <v>28</v>
      </c>
      <c r="G7" s="94" t="s">
        <v>103</v>
      </c>
      <c r="H7" s="94">
        <v>29</v>
      </c>
      <c r="I7" s="94">
        <v>28</v>
      </c>
      <c r="J7" s="94">
        <v>31</v>
      </c>
      <c r="K7" s="94">
        <v>30</v>
      </c>
      <c r="M7" s="94" t="s">
        <v>174</v>
      </c>
      <c r="N7" s="94">
        <v>33</v>
      </c>
      <c r="O7" s="94">
        <v>42</v>
      </c>
      <c r="P7" s="94">
        <v>41</v>
      </c>
      <c r="Q7" s="94">
        <v>36</v>
      </c>
      <c r="S7" s="97"/>
      <c r="T7" s="95"/>
      <c r="U7" s="95"/>
      <c r="V7" s="95"/>
      <c r="W7" s="95"/>
      <c r="X7" s="95"/>
    </row>
    <row r="8" spans="1:24" s="91" customFormat="1" ht="11.25">
      <c r="A8" s="94" t="s">
        <v>145</v>
      </c>
      <c r="B8" s="94">
        <v>26</v>
      </c>
      <c r="C8" s="94">
        <v>25</v>
      </c>
      <c r="D8" s="94">
        <v>26</v>
      </c>
      <c r="E8" s="94">
        <v>27</v>
      </c>
      <c r="G8" s="94" t="s">
        <v>65</v>
      </c>
      <c r="H8" s="94">
        <v>29</v>
      </c>
      <c r="I8" s="94">
        <v>31</v>
      </c>
      <c r="J8" s="94">
        <v>24</v>
      </c>
      <c r="K8" s="94">
        <v>24</v>
      </c>
      <c r="M8" s="94" t="s">
        <v>140</v>
      </c>
      <c r="N8" s="94">
        <v>30</v>
      </c>
      <c r="O8" s="94">
        <v>36</v>
      </c>
      <c r="P8" s="94">
        <v>29</v>
      </c>
      <c r="Q8" s="94">
        <v>31</v>
      </c>
      <c r="S8" s="95"/>
      <c r="T8" s="95"/>
      <c r="U8" s="95"/>
      <c r="V8" s="95"/>
      <c r="W8" s="95"/>
      <c r="X8" s="95"/>
    </row>
    <row r="9" spans="1:24" s="91" customFormat="1" ht="11.25">
      <c r="A9" s="94" t="s">
        <v>54</v>
      </c>
      <c r="B9" s="94">
        <v>29</v>
      </c>
      <c r="C9" s="94">
        <v>24</v>
      </c>
      <c r="D9" s="94">
        <v>26</v>
      </c>
      <c r="E9" s="94">
        <v>28</v>
      </c>
      <c r="G9" s="94" t="s">
        <v>51</v>
      </c>
      <c r="H9" s="94">
        <v>30</v>
      </c>
      <c r="I9" s="94">
        <v>26</v>
      </c>
      <c r="J9" s="94">
        <v>24</v>
      </c>
      <c r="K9" s="94">
        <v>24</v>
      </c>
      <c r="M9" s="94" t="s">
        <v>88</v>
      </c>
      <c r="N9" s="94">
        <v>28</v>
      </c>
      <c r="O9" s="94">
        <v>32</v>
      </c>
      <c r="P9" s="94">
        <v>34</v>
      </c>
      <c r="Q9" s="94">
        <v>27</v>
      </c>
      <c r="S9" s="95"/>
      <c r="T9" s="95"/>
      <c r="U9" s="95"/>
      <c r="V9" s="95"/>
      <c r="W9" s="95"/>
      <c r="X9" s="95"/>
    </row>
    <row r="10" spans="1:24" s="91" customFormat="1" ht="11.25">
      <c r="A10" s="94"/>
      <c r="B10" s="94"/>
      <c r="C10" s="94"/>
      <c r="D10" s="94"/>
      <c r="E10" s="94"/>
      <c r="G10" s="94"/>
      <c r="H10" s="94"/>
      <c r="I10" s="94"/>
      <c r="J10" s="94"/>
      <c r="K10" s="94"/>
      <c r="M10" s="94"/>
      <c r="N10" s="94"/>
      <c r="O10" s="94"/>
      <c r="P10" s="94"/>
      <c r="Q10" s="94"/>
      <c r="S10" s="95"/>
      <c r="T10" s="95"/>
      <c r="U10" s="95"/>
      <c r="V10" s="95"/>
      <c r="W10" s="95"/>
      <c r="X10" s="95"/>
    </row>
    <row r="11" spans="1:24" ht="13.5" thickBot="1">
      <c r="A11" s="98"/>
      <c r="B11" s="99">
        <f>SUM(B6:B10)</f>
        <v>102</v>
      </c>
      <c r="C11" s="99">
        <f>SUM(C6:C10)</f>
        <v>112</v>
      </c>
      <c r="D11" s="99">
        <f>SUM(D6:D10)</f>
        <v>105</v>
      </c>
      <c r="E11" s="100">
        <f>SUM(E6:E10)</f>
        <v>113</v>
      </c>
      <c r="G11" s="98"/>
      <c r="H11" s="99">
        <f>SUM(H6:H10)</f>
        <v>123</v>
      </c>
      <c r="I11" s="99">
        <f>SUM(I6:I10)</f>
        <v>111</v>
      </c>
      <c r="J11" s="99">
        <f>SUM(J6:J10)</f>
        <v>108</v>
      </c>
      <c r="K11" s="100">
        <f>SUM(K6:K10)</f>
        <v>110</v>
      </c>
      <c r="M11" s="98"/>
      <c r="N11" s="99">
        <f>SUM(N6:N10)</f>
        <v>120</v>
      </c>
      <c r="O11" s="99">
        <f>SUM(O6:O10)</f>
        <v>134</v>
      </c>
      <c r="P11" s="99">
        <f>SUM(P6:P10)</f>
        <v>131</v>
      </c>
      <c r="Q11" s="100">
        <f>SUM(Q6:Q10)</f>
        <v>122</v>
      </c>
      <c r="S11" s="101"/>
      <c r="T11" s="101"/>
      <c r="U11" s="101"/>
      <c r="V11" s="101"/>
      <c r="W11" s="101"/>
      <c r="X11" s="101"/>
    </row>
    <row r="12" spans="5:24" ht="13.5" thickBot="1">
      <c r="E12" s="102">
        <f>SUM(B11:E11)</f>
        <v>432</v>
      </c>
      <c r="K12" s="102">
        <f>SUM(H11:K11)</f>
        <v>452</v>
      </c>
      <c r="Q12" s="102">
        <f>SUM(N11:Q11)</f>
        <v>507</v>
      </c>
      <c r="S12" s="101"/>
      <c r="T12" s="101"/>
      <c r="U12" s="101"/>
      <c r="V12" s="101"/>
      <c r="W12" s="101"/>
      <c r="X12" s="101"/>
    </row>
    <row r="13" spans="19:24" ht="11.25">
      <c r="S13" s="101"/>
      <c r="T13" s="101"/>
      <c r="U13" s="101"/>
      <c r="V13" s="101"/>
      <c r="W13" s="101"/>
      <c r="X13" s="101"/>
    </row>
    <row r="14" spans="1:24" ht="13.5" thickBot="1">
      <c r="A14" s="45"/>
      <c r="B14" s="86">
        <f>IF(COUNT(B16:B20)&gt;4,1,0)</f>
        <v>0</v>
      </c>
      <c r="C14" s="86">
        <f>IF(COUNT(C16:C20)&gt;4,1,0)</f>
        <v>0</v>
      </c>
      <c r="D14" s="86">
        <f>IF(COUNT(D16:D20)&gt;4,1,0)</f>
        <v>0</v>
      </c>
      <c r="E14" s="86">
        <f>IF(COUNT(E16:E20)&gt;4,1,0)</f>
        <v>0</v>
      </c>
      <c r="F14" s="87"/>
      <c r="G14" s="45"/>
      <c r="H14" s="86">
        <f>IF(COUNT(H16:H20)&gt;4,1,0)</f>
        <v>0</v>
      </c>
      <c r="I14" s="86">
        <f>IF(COUNT(I16:I20)&gt;4,1,0)</f>
        <v>0</v>
      </c>
      <c r="J14" s="86">
        <f>IF(COUNT(J16:J20)&gt;4,1,0)</f>
        <v>0</v>
      </c>
      <c r="K14" s="86">
        <f>IF(COUNT(K16:K20)&gt;4,1,0)</f>
        <v>0</v>
      </c>
      <c r="L14" s="87"/>
      <c r="M14" s="45"/>
      <c r="N14" s="86">
        <f>IF(COUNT(N16:N20)&gt;4,1,0)</f>
        <v>0</v>
      </c>
      <c r="O14" s="86">
        <f>IF(COUNT(O16:O20)&gt;4,1,0)</f>
        <v>1</v>
      </c>
      <c r="P14" s="86">
        <f>IF(COUNT(P16:P20)&gt;4,1,0)</f>
        <v>0</v>
      </c>
      <c r="Q14" s="86">
        <f>IF(COUNT(Q16:Q20)&gt;4,1,0)</f>
        <v>0</v>
      </c>
      <c r="S14" s="101"/>
      <c r="T14" s="101"/>
      <c r="U14" s="101"/>
      <c r="V14" s="101"/>
      <c r="W14" s="101"/>
      <c r="X14" s="101"/>
    </row>
    <row r="15" spans="1:24" s="91" customFormat="1" ht="13.5" thickBot="1">
      <c r="A15" s="88" t="s">
        <v>33</v>
      </c>
      <c r="B15" s="89"/>
      <c r="C15" s="89"/>
      <c r="D15" s="89"/>
      <c r="E15" s="89"/>
      <c r="F15" s="90"/>
      <c r="G15" s="88" t="s">
        <v>49</v>
      </c>
      <c r="H15" s="89"/>
      <c r="I15" s="89"/>
      <c r="J15" s="89"/>
      <c r="K15" s="89"/>
      <c r="L15" s="90"/>
      <c r="M15" s="88" t="s">
        <v>184</v>
      </c>
      <c r="N15" s="89"/>
      <c r="O15" s="89"/>
      <c r="P15" s="89"/>
      <c r="Q15" s="89"/>
      <c r="S15" s="95"/>
      <c r="T15" s="95"/>
      <c r="U15" s="95"/>
      <c r="V15" s="95"/>
      <c r="W15" s="95"/>
      <c r="X15" s="95"/>
    </row>
    <row r="16" spans="1:24" s="91" customFormat="1" ht="11.25">
      <c r="A16" s="94" t="s">
        <v>129</v>
      </c>
      <c r="B16" s="94">
        <v>27</v>
      </c>
      <c r="C16" s="94">
        <v>31</v>
      </c>
      <c r="D16" s="94">
        <v>23</v>
      </c>
      <c r="E16" s="94">
        <v>26</v>
      </c>
      <c r="G16" s="94" t="s">
        <v>121</v>
      </c>
      <c r="H16" s="94">
        <v>24</v>
      </c>
      <c r="I16" s="94">
        <v>21</v>
      </c>
      <c r="J16" s="94">
        <v>24</v>
      </c>
      <c r="K16" s="94">
        <v>28</v>
      </c>
      <c r="M16" s="94" t="s">
        <v>148</v>
      </c>
      <c r="N16" s="94">
        <v>23</v>
      </c>
      <c r="O16" s="94">
        <v>29</v>
      </c>
      <c r="P16" s="94">
        <v>24</v>
      </c>
      <c r="Q16" s="94">
        <v>28</v>
      </c>
      <c r="S16" s="95"/>
      <c r="T16" s="95"/>
      <c r="U16" s="95"/>
      <c r="V16" s="95"/>
      <c r="W16" s="95"/>
      <c r="X16" s="95"/>
    </row>
    <row r="17" spans="1:24" s="91" customFormat="1" ht="11.25">
      <c r="A17" s="94" t="s">
        <v>75</v>
      </c>
      <c r="B17" s="94">
        <v>29</v>
      </c>
      <c r="C17" s="94">
        <v>29</v>
      </c>
      <c r="D17" s="94">
        <v>32</v>
      </c>
      <c r="E17" s="94">
        <v>29</v>
      </c>
      <c r="G17" s="94" t="s">
        <v>127</v>
      </c>
      <c r="H17" s="94">
        <v>26</v>
      </c>
      <c r="I17" s="94">
        <v>26</v>
      </c>
      <c r="J17" s="94">
        <v>25</v>
      </c>
      <c r="K17" s="94">
        <v>25</v>
      </c>
      <c r="M17" s="94" t="s">
        <v>105</v>
      </c>
      <c r="N17" s="94">
        <v>28</v>
      </c>
      <c r="O17" s="94">
        <v>18</v>
      </c>
      <c r="P17" s="94"/>
      <c r="Q17" s="94"/>
      <c r="S17" s="95"/>
      <c r="T17" s="95"/>
      <c r="U17" s="95"/>
      <c r="V17" s="95"/>
      <c r="W17" s="95"/>
      <c r="X17" s="95"/>
    </row>
    <row r="18" spans="1:24" s="91" customFormat="1" ht="11.25">
      <c r="A18" s="94" t="s">
        <v>164</v>
      </c>
      <c r="B18" s="94">
        <v>35</v>
      </c>
      <c r="C18" s="94">
        <v>32</v>
      </c>
      <c r="D18" s="94">
        <v>32</v>
      </c>
      <c r="E18" s="94">
        <v>32</v>
      </c>
      <c r="G18" s="94" t="s">
        <v>138</v>
      </c>
      <c r="H18" s="94">
        <v>28</v>
      </c>
      <c r="I18" s="94">
        <v>29</v>
      </c>
      <c r="J18" s="94">
        <v>31</v>
      </c>
      <c r="K18" s="94">
        <v>36</v>
      </c>
      <c r="M18" s="94" t="s">
        <v>42</v>
      </c>
      <c r="N18" s="94">
        <v>26</v>
      </c>
      <c r="O18" s="94">
        <v>22</v>
      </c>
      <c r="P18" s="94">
        <v>23</v>
      </c>
      <c r="Q18" s="94">
        <v>30</v>
      </c>
      <c r="S18" s="95"/>
      <c r="T18" s="95"/>
      <c r="U18" s="95"/>
      <c r="V18" s="95"/>
      <c r="W18" s="95"/>
      <c r="X18" s="95"/>
    </row>
    <row r="19" spans="1:24" s="91" customFormat="1" ht="11.25">
      <c r="A19" s="94" t="s">
        <v>111</v>
      </c>
      <c r="B19" s="94">
        <v>27</v>
      </c>
      <c r="C19" s="94">
        <v>32</v>
      </c>
      <c r="D19" s="94">
        <v>42</v>
      </c>
      <c r="E19" s="94">
        <v>38</v>
      </c>
      <c r="G19" s="94" t="s">
        <v>48</v>
      </c>
      <c r="H19" s="94">
        <v>24</v>
      </c>
      <c r="I19" s="94">
        <v>25</v>
      </c>
      <c r="J19" s="94">
        <v>30</v>
      </c>
      <c r="K19" s="94">
        <v>23</v>
      </c>
      <c r="M19" s="94" t="s">
        <v>78</v>
      </c>
      <c r="N19" s="94">
        <v>24</v>
      </c>
      <c r="O19" s="94">
        <v>25</v>
      </c>
      <c r="P19" s="94">
        <v>24</v>
      </c>
      <c r="Q19" s="94">
        <v>25</v>
      </c>
      <c r="S19" s="97"/>
      <c r="T19" s="95"/>
      <c r="U19" s="95"/>
      <c r="V19" s="95"/>
      <c r="W19" s="95"/>
      <c r="X19" s="95"/>
    </row>
    <row r="20" spans="1:24" s="91" customFormat="1" ht="11.25">
      <c r="A20" s="94"/>
      <c r="B20" s="94"/>
      <c r="C20" s="94"/>
      <c r="D20" s="94"/>
      <c r="E20" s="94"/>
      <c r="G20" s="94" t="s">
        <v>168</v>
      </c>
      <c r="H20" s="94"/>
      <c r="I20" s="94"/>
      <c r="J20" s="94"/>
      <c r="K20" s="94"/>
      <c r="M20" s="94" t="s">
        <v>125</v>
      </c>
      <c r="N20" s="94"/>
      <c r="O20" s="94">
        <v>16</v>
      </c>
      <c r="P20" s="94">
        <v>26</v>
      </c>
      <c r="Q20" s="94">
        <v>22</v>
      </c>
      <c r="S20" s="95"/>
      <c r="T20" s="95"/>
      <c r="U20" s="95"/>
      <c r="V20" s="95"/>
      <c r="W20" s="95"/>
      <c r="X20" s="95"/>
    </row>
    <row r="21" spans="1:24" s="91" customFormat="1" ht="13.5" thickBot="1">
      <c r="A21" s="103"/>
      <c r="B21" s="94">
        <f>SUM(B16:B20)</f>
        <v>118</v>
      </c>
      <c r="C21" s="94">
        <f>SUM(C16:C20)</f>
        <v>124</v>
      </c>
      <c r="D21" s="94">
        <f>SUM(D16:D20)</f>
        <v>129</v>
      </c>
      <c r="E21" s="94">
        <f>SUM(E16:E20)</f>
        <v>125</v>
      </c>
      <c r="G21" s="103"/>
      <c r="H21" s="94">
        <f>SUM(H16:H20)</f>
        <v>102</v>
      </c>
      <c r="I21" s="94">
        <f>SUM(I16:I20)</f>
        <v>101</v>
      </c>
      <c r="J21" s="94">
        <f>SUM(J16:J20)</f>
        <v>110</v>
      </c>
      <c r="K21" s="94">
        <f>SUM(K16:K20)</f>
        <v>112</v>
      </c>
      <c r="M21" s="103"/>
      <c r="N21" s="94">
        <f>SUM(N16:N20)</f>
        <v>101</v>
      </c>
      <c r="O21" s="94">
        <f>SUM(O16:O20)</f>
        <v>110</v>
      </c>
      <c r="P21" s="94">
        <f>SUM(P16:P20)</f>
        <v>97</v>
      </c>
      <c r="Q21" s="94">
        <f>SUM(Q16:Q20)</f>
        <v>105</v>
      </c>
      <c r="S21" s="95"/>
      <c r="T21" s="95"/>
      <c r="U21" s="95"/>
      <c r="V21" s="95"/>
      <c r="W21" s="95"/>
      <c r="X21" s="95"/>
    </row>
    <row r="22" spans="5:24" ht="13.5" thickBot="1">
      <c r="E22" s="102">
        <f>SUM(B21:E21)</f>
        <v>496</v>
      </c>
      <c r="K22" s="102">
        <f>SUM(H21:K21)</f>
        <v>425</v>
      </c>
      <c r="Q22" s="102">
        <f>SUM(N21:Q21)</f>
        <v>413</v>
      </c>
      <c r="S22" s="101"/>
      <c r="T22" s="101"/>
      <c r="U22" s="101"/>
      <c r="V22" s="101"/>
      <c r="W22" s="101"/>
      <c r="X22" s="101"/>
    </row>
    <row r="23" spans="5:24" ht="12.75">
      <c r="E23" s="104"/>
      <c r="K23" s="104"/>
      <c r="Q23" s="104"/>
      <c r="S23" s="101"/>
      <c r="T23" s="101"/>
      <c r="U23" s="101"/>
      <c r="V23" s="101"/>
      <c r="W23" s="101"/>
      <c r="X23" s="101"/>
    </row>
    <row r="24" spans="2:24" ht="13.5" thickBot="1">
      <c r="B24" s="86">
        <f>IF(COUNT(B26:B30)&gt;4,1,0)</f>
        <v>0</v>
      </c>
      <c r="C24" s="86">
        <f>IF(COUNT(C26:C30)&gt;4,1,0)</f>
        <v>0</v>
      </c>
      <c r="D24" s="86">
        <f>IF(COUNT(D26:D30)&gt;4,1,0)</f>
        <v>0</v>
      </c>
      <c r="E24" s="86">
        <f>IF(COUNT(E26:E30)&gt;4,1,0)</f>
        <v>0</v>
      </c>
      <c r="H24" s="86">
        <f>IF(COUNT(H26:H30)&gt;4,1,0)</f>
        <v>0</v>
      </c>
      <c r="I24" s="86">
        <f>IF(COUNT(I26:I30)&gt;4,1,0)</f>
        <v>0</v>
      </c>
      <c r="J24" s="86">
        <f>IF(COUNT(J26:J30)&gt;4,1,0)</f>
        <v>0</v>
      </c>
      <c r="K24" s="86">
        <f>IF(COUNT(K26:K30)&gt;4,1,0)</f>
        <v>0</v>
      </c>
      <c r="N24" s="86">
        <f>IF(COUNT(N26:N30)&gt;4,1,0)</f>
        <v>0</v>
      </c>
      <c r="O24" s="86">
        <f>IF(COUNT(O26:O30)&gt;4,1,0)</f>
        <v>0</v>
      </c>
      <c r="P24" s="86">
        <f>IF(COUNT(P26:P30)&gt;4,1,0)</f>
        <v>0</v>
      </c>
      <c r="Q24" s="86">
        <f>IF(COUNT(Q26:Q30)&gt;4,1,0)</f>
        <v>0</v>
      </c>
      <c r="S24" s="101"/>
      <c r="T24" s="101"/>
      <c r="U24" s="101"/>
      <c r="V24" s="101"/>
      <c r="W24" s="101"/>
      <c r="X24" s="101"/>
    </row>
    <row r="25" spans="1:24" s="91" customFormat="1" ht="13.5" thickBot="1">
      <c r="A25" s="88" t="s">
        <v>185</v>
      </c>
      <c r="B25" s="89"/>
      <c r="C25" s="89"/>
      <c r="D25" s="89"/>
      <c r="E25" s="89"/>
      <c r="F25" s="90"/>
      <c r="G25" s="88" t="s">
        <v>134</v>
      </c>
      <c r="H25" s="89"/>
      <c r="I25" s="89"/>
      <c r="J25" s="89"/>
      <c r="K25" s="89"/>
      <c r="L25" s="90"/>
      <c r="M25" s="88" t="s">
        <v>186</v>
      </c>
      <c r="N25" s="89"/>
      <c r="O25" s="89"/>
      <c r="P25" s="89"/>
      <c r="Q25" s="89"/>
      <c r="S25" s="95"/>
      <c r="T25" s="95"/>
      <c r="U25" s="95"/>
      <c r="V25" s="95"/>
      <c r="W25" s="95"/>
      <c r="X25" s="95"/>
    </row>
    <row r="26" spans="1:24" s="91" customFormat="1" ht="11.25">
      <c r="A26" s="94" t="s">
        <v>162</v>
      </c>
      <c r="B26" s="94">
        <v>32</v>
      </c>
      <c r="C26" s="94">
        <v>34</v>
      </c>
      <c r="D26" s="94">
        <v>30</v>
      </c>
      <c r="E26" s="94">
        <v>33</v>
      </c>
      <c r="G26" s="94" t="s">
        <v>133</v>
      </c>
      <c r="H26" s="94">
        <v>32</v>
      </c>
      <c r="I26" s="94">
        <v>29</v>
      </c>
      <c r="J26" s="94">
        <v>29</v>
      </c>
      <c r="K26" s="94">
        <v>26</v>
      </c>
      <c r="M26" s="94"/>
      <c r="N26" s="94">
        <v>126</v>
      </c>
      <c r="O26" s="94">
        <v>126</v>
      </c>
      <c r="P26" s="94">
        <v>126</v>
      </c>
      <c r="Q26" s="94">
        <v>126</v>
      </c>
      <c r="S26" s="95"/>
      <c r="T26" s="95"/>
      <c r="U26" s="95"/>
      <c r="V26" s="95"/>
      <c r="W26" s="95"/>
      <c r="X26" s="95"/>
    </row>
    <row r="27" spans="1:24" s="91" customFormat="1" ht="11.25">
      <c r="A27" s="94" t="s">
        <v>69</v>
      </c>
      <c r="B27" s="94">
        <v>27</v>
      </c>
      <c r="C27" s="94">
        <v>31</v>
      </c>
      <c r="D27" s="94">
        <v>23</v>
      </c>
      <c r="E27" s="94">
        <v>30</v>
      </c>
      <c r="G27" s="94" t="s">
        <v>136</v>
      </c>
      <c r="H27" s="94">
        <v>26</v>
      </c>
      <c r="I27" s="94">
        <v>27</v>
      </c>
      <c r="J27" s="94">
        <v>32</v>
      </c>
      <c r="K27" s="94">
        <v>31</v>
      </c>
      <c r="M27" s="94" t="s">
        <v>207</v>
      </c>
      <c r="N27" s="94">
        <v>126</v>
      </c>
      <c r="O27" s="94">
        <v>126</v>
      </c>
      <c r="P27" s="94">
        <v>126</v>
      </c>
      <c r="Q27" s="94">
        <v>126</v>
      </c>
      <c r="S27" s="95"/>
      <c r="T27" s="95"/>
      <c r="U27" s="95"/>
      <c r="V27" s="95"/>
      <c r="W27" s="95"/>
      <c r="X27" s="95"/>
    </row>
    <row r="28" spans="1:24" s="91" customFormat="1" ht="11.25">
      <c r="A28" s="94" t="s">
        <v>107</v>
      </c>
      <c r="B28" s="94">
        <v>27</v>
      </c>
      <c r="C28" s="94">
        <v>34</v>
      </c>
      <c r="D28" s="94">
        <v>28</v>
      </c>
      <c r="E28" s="94">
        <v>36</v>
      </c>
      <c r="G28" s="94" t="s">
        <v>154</v>
      </c>
      <c r="H28" s="94">
        <v>30</v>
      </c>
      <c r="I28" s="94">
        <v>30</v>
      </c>
      <c r="J28" s="94">
        <v>27</v>
      </c>
      <c r="K28" s="94">
        <v>27</v>
      </c>
      <c r="M28" s="94"/>
      <c r="N28" s="94">
        <v>126</v>
      </c>
      <c r="O28" s="94">
        <v>126</v>
      </c>
      <c r="P28" s="94">
        <v>126</v>
      </c>
      <c r="Q28" s="94">
        <v>126</v>
      </c>
      <c r="S28" s="95"/>
      <c r="T28" s="95"/>
      <c r="U28" s="95"/>
      <c r="V28" s="95"/>
      <c r="W28" s="95"/>
      <c r="X28" s="95"/>
    </row>
    <row r="29" spans="1:24" s="91" customFormat="1" ht="11.25">
      <c r="A29" s="94"/>
      <c r="B29" s="94">
        <v>126</v>
      </c>
      <c r="C29" s="94">
        <v>126</v>
      </c>
      <c r="D29" s="94">
        <v>126</v>
      </c>
      <c r="E29" s="94">
        <v>126</v>
      </c>
      <c r="G29" s="94" t="s">
        <v>32</v>
      </c>
      <c r="H29" s="94">
        <v>23</v>
      </c>
      <c r="I29" s="94">
        <v>22</v>
      </c>
      <c r="J29" s="94">
        <v>26</v>
      </c>
      <c r="K29" s="94">
        <v>29</v>
      </c>
      <c r="M29" s="94"/>
      <c r="N29" s="94">
        <v>126</v>
      </c>
      <c r="O29" s="94">
        <v>126</v>
      </c>
      <c r="P29" s="94">
        <v>126</v>
      </c>
      <c r="Q29" s="94">
        <v>126</v>
      </c>
      <c r="S29" s="95"/>
      <c r="T29" s="95"/>
      <c r="U29" s="95"/>
      <c r="V29" s="95"/>
      <c r="W29" s="95"/>
      <c r="X29" s="95"/>
    </row>
    <row r="30" spans="1:24" s="91" customFormat="1" ht="11.25">
      <c r="A30" s="94"/>
      <c r="B30" s="94"/>
      <c r="C30" s="94"/>
      <c r="D30" s="94"/>
      <c r="E30" s="94"/>
      <c r="G30" s="94" t="s">
        <v>158</v>
      </c>
      <c r="H30" s="94"/>
      <c r="I30" s="94"/>
      <c r="J30" s="94"/>
      <c r="K30" s="94"/>
      <c r="M30" s="94"/>
      <c r="N30" s="94"/>
      <c r="O30" s="94"/>
      <c r="P30" s="94"/>
      <c r="Q30" s="94"/>
      <c r="S30" s="95"/>
      <c r="T30" s="95"/>
      <c r="U30" s="95"/>
      <c r="V30" s="95"/>
      <c r="W30" s="95"/>
      <c r="X30" s="95"/>
    </row>
    <row r="31" spans="1:24" ht="13.5" thickBot="1">
      <c r="A31" s="98"/>
      <c r="B31" s="99">
        <f>SUM(B26:B30)</f>
        <v>212</v>
      </c>
      <c r="C31" s="99">
        <f>SUM(C26:C30)</f>
        <v>225</v>
      </c>
      <c r="D31" s="99">
        <f>SUM(D26:D30)</f>
        <v>207</v>
      </c>
      <c r="E31" s="99">
        <f>SUM(E26:E30)</f>
        <v>225</v>
      </c>
      <c r="G31" s="98"/>
      <c r="H31" s="99">
        <f>SUM(H26:H30)</f>
        <v>111</v>
      </c>
      <c r="I31" s="99">
        <f>SUM(I26:I30)</f>
        <v>108</v>
      </c>
      <c r="J31" s="99">
        <f>SUM(J26:J30)</f>
        <v>114</v>
      </c>
      <c r="K31" s="99">
        <f>SUM(K26:K30)</f>
        <v>113</v>
      </c>
      <c r="M31" s="98"/>
      <c r="N31" s="99">
        <f>SUM(N26:N30)</f>
        <v>504</v>
      </c>
      <c r="O31" s="99">
        <f>SUM(O26:O30)</f>
        <v>504</v>
      </c>
      <c r="P31" s="99">
        <f>SUM(P26:P30)</f>
        <v>504</v>
      </c>
      <c r="Q31" s="99">
        <f>SUM(Q26:Q30)</f>
        <v>504</v>
      </c>
      <c r="S31" s="101"/>
      <c r="T31" s="101"/>
      <c r="U31" s="101"/>
      <c r="V31" s="101"/>
      <c r="W31" s="101"/>
      <c r="X31" s="101"/>
    </row>
    <row r="32" spans="5:24" ht="13.5" thickBot="1">
      <c r="E32" s="102">
        <f>SUM(B31:E31)</f>
        <v>869</v>
      </c>
      <c r="K32" s="102">
        <f>SUM(H31:K31)</f>
        <v>446</v>
      </c>
      <c r="Q32" s="102">
        <f>SUM(N31:Q31)</f>
        <v>2016</v>
      </c>
      <c r="S32" s="101"/>
      <c r="T32" s="101"/>
      <c r="U32" s="101"/>
      <c r="V32" s="101"/>
      <c r="W32" s="101"/>
      <c r="X32" s="101"/>
    </row>
    <row r="33" spans="5:24" ht="12.75">
      <c r="E33" s="104"/>
      <c r="K33" s="104"/>
      <c r="Q33" s="104"/>
      <c r="S33" s="101"/>
      <c r="T33" s="101"/>
      <c r="U33" s="101"/>
      <c r="V33" s="101"/>
      <c r="W33" s="101"/>
      <c r="X33" s="101"/>
    </row>
    <row r="34" spans="5:24" ht="12.75">
      <c r="E34" s="104"/>
      <c r="K34" s="104"/>
      <c r="Q34" s="104"/>
      <c r="S34" s="101"/>
      <c r="T34" s="101"/>
      <c r="U34" s="101"/>
      <c r="V34" s="101"/>
      <c r="W34" s="101"/>
      <c r="X34" s="101"/>
    </row>
    <row r="35" spans="1:24" s="154" customFormat="1" ht="13.5" thickBot="1">
      <c r="A35" s="166" t="s">
        <v>187</v>
      </c>
      <c r="B35" s="167" t="s">
        <v>188</v>
      </c>
      <c r="C35" s="168"/>
      <c r="D35" s="169" t="s">
        <v>206</v>
      </c>
      <c r="E35" s="63"/>
      <c r="F35" s="170"/>
      <c r="G35" s="170" t="s">
        <v>189</v>
      </c>
      <c r="H35" s="170"/>
      <c r="I35" s="170"/>
      <c r="J35" s="166" t="s">
        <v>190</v>
      </c>
      <c r="K35" s="170" t="s">
        <v>188</v>
      </c>
      <c r="L35" s="153"/>
      <c r="Q35" s="155"/>
      <c r="S35" s="63"/>
      <c r="T35" s="63"/>
      <c r="U35" s="63"/>
      <c r="V35" s="63"/>
      <c r="W35" s="63"/>
      <c r="X35" s="63"/>
    </row>
    <row r="36" spans="1:24" s="154" customFormat="1" ht="13.5" thickTop="1">
      <c r="A36" s="155" t="str">
        <f>$M$15</f>
        <v>1.DGC Bystřice p.H.</v>
      </c>
      <c r="B36" s="67">
        <f>$Q$22</f>
        <v>413</v>
      </c>
      <c r="C36" s="156"/>
      <c r="D36" s="157">
        <f>IF(SUM($N$14:$Q$14)&gt;0,$Q$22/(COUNT($N$16:$Q$20)-1),$Q$22/COUNT($N$16:$Q$20))</f>
        <v>25.8125</v>
      </c>
      <c r="E36" s="158"/>
      <c r="F36" s="159" t="s">
        <v>191</v>
      </c>
      <c r="G36" s="160" t="s">
        <v>192</v>
      </c>
      <c r="H36" s="159"/>
      <c r="I36" s="160"/>
      <c r="J36" s="159">
        <v>64</v>
      </c>
      <c r="K36" s="161">
        <v>2804</v>
      </c>
      <c r="L36" s="162"/>
      <c r="M36" s="162"/>
      <c r="Q36" s="155"/>
      <c r="S36" s="63"/>
      <c r="T36" s="63"/>
      <c r="U36" s="63"/>
      <c r="V36" s="63"/>
      <c r="W36" s="63"/>
      <c r="X36" s="63"/>
    </row>
    <row r="37" spans="1:24" s="154" customFormat="1" ht="12.75">
      <c r="A37" s="155" t="str">
        <f>$G$15</f>
        <v>MGC Holešov</v>
      </c>
      <c r="B37" s="67">
        <f>$K$22</f>
        <v>425</v>
      </c>
      <c r="C37" s="156"/>
      <c r="D37" s="157">
        <f>IF(SUM($H$14:$K$14)&gt;0,$K$22/(COUNT($H$16:$K$20)-1),$K$22/COUNT($H$16:$K$20))</f>
        <v>26.5625</v>
      </c>
      <c r="E37" s="158"/>
      <c r="F37" s="159" t="s">
        <v>193</v>
      </c>
      <c r="G37" s="160" t="s">
        <v>194</v>
      </c>
      <c r="H37" s="159"/>
      <c r="I37" s="160"/>
      <c r="J37" s="159">
        <v>54</v>
      </c>
      <c r="K37" s="161">
        <v>2893</v>
      </c>
      <c r="L37" s="162"/>
      <c r="M37" s="162"/>
      <c r="Q37" s="155"/>
      <c r="S37" s="63"/>
      <c r="T37" s="63"/>
      <c r="U37" s="63"/>
      <c r="V37" s="63"/>
      <c r="W37" s="63"/>
      <c r="X37" s="63"/>
    </row>
    <row r="38" spans="1:24" s="154" customFormat="1" ht="12.75">
      <c r="A38" s="155" t="str">
        <f>$A$5</f>
        <v>KDG Tovačov</v>
      </c>
      <c r="B38" s="67">
        <f>$E$12</f>
        <v>432</v>
      </c>
      <c r="C38" s="156"/>
      <c r="D38" s="157">
        <f>IF(SUM($B$4:$E$4)&gt;0,$E$12/(COUNT($B$6:$E$10)-1),$E$12/COUNT($B$6:$E$10))</f>
        <v>27</v>
      </c>
      <c r="E38" s="158"/>
      <c r="F38" s="159" t="s">
        <v>195</v>
      </c>
      <c r="G38" s="160" t="s">
        <v>52</v>
      </c>
      <c r="H38" s="159"/>
      <c r="I38" s="160"/>
      <c r="J38" s="159">
        <v>36</v>
      </c>
      <c r="K38" s="161">
        <v>3071</v>
      </c>
      <c r="L38" s="162"/>
      <c r="M38" s="162"/>
      <c r="Q38" s="155"/>
      <c r="S38" s="63"/>
      <c r="T38" s="63"/>
      <c r="U38" s="63"/>
      <c r="V38" s="63"/>
      <c r="W38" s="63"/>
      <c r="X38" s="63"/>
    </row>
    <row r="39" spans="1:24" s="154" customFormat="1" ht="12.75">
      <c r="A39" s="155" t="str">
        <f>$G$25</f>
        <v>KGB Kojetín</v>
      </c>
      <c r="B39" s="67">
        <f>$K$32</f>
        <v>446</v>
      </c>
      <c r="C39" s="156"/>
      <c r="D39" s="157">
        <f>IF(SUM($H$24:$K$24)&gt;0,$K$32/(COUNT($H$26:$K$30)-1),$K$32/COUNT($H$26:$K$30))</f>
        <v>27.875</v>
      </c>
      <c r="E39" s="158"/>
      <c r="F39" s="159" t="s">
        <v>196</v>
      </c>
      <c r="G39" s="160" t="s">
        <v>134</v>
      </c>
      <c r="H39" s="159"/>
      <c r="I39" s="160"/>
      <c r="J39" s="159">
        <v>36</v>
      </c>
      <c r="K39" s="161">
        <v>4625</v>
      </c>
      <c r="L39" s="162"/>
      <c r="M39" s="162"/>
      <c r="Q39" s="155"/>
      <c r="S39" s="63"/>
      <c r="T39" s="63"/>
      <c r="U39" s="63"/>
      <c r="V39" s="63"/>
      <c r="W39" s="63"/>
      <c r="X39" s="63"/>
    </row>
    <row r="40" spans="1:24" s="154" customFormat="1" ht="12.75">
      <c r="A40" s="155" t="str">
        <f>$G$5</f>
        <v>Start Brno </v>
      </c>
      <c r="B40" s="67">
        <f>$K$12</f>
        <v>452</v>
      </c>
      <c r="C40" s="156"/>
      <c r="D40" s="157">
        <f>IF(SUM($H$4:$K$4)&gt;0,$K$12/(COUNT($H$6:$K$10)-1),$K$12/COUNT($H$6:$K$10))</f>
        <v>28.25</v>
      </c>
      <c r="E40" s="158"/>
      <c r="F40" s="159" t="s">
        <v>197</v>
      </c>
      <c r="G40" s="160" t="s">
        <v>185</v>
      </c>
      <c r="H40" s="159"/>
      <c r="I40" s="160"/>
      <c r="J40" s="159">
        <v>32</v>
      </c>
      <c r="K40" s="161">
        <v>3514</v>
      </c>
      <c r="L40" s="162"/>
      <c r="M40" s="162"/>
      <c r="Q40" s="155"/>
      <c r="S40" s="63"/>
      <c r="T40" s="63"/>
      <c r="U40" s="63"/>
      <c r="V40" s="63"/>
      <c r="W40" s="63"/>
      <c r="X40" s="63"/>
    </row>
    <row r="41" spans="1:24" s="154" customFormat="1" ht="12.75">
      <c r="A41" s="155" t="str">
        <f>$A$15</f>
        <v>Taurus Prostějov</v>
      </c>
      <c r="B41" s="67">
        <f>$E$22</f>
        <v>496</v>
      </c>
      <c r="C41" s="156"/>
      <c r="D41" s="157">
        <f>IF(SUM($B$14:$E$14)&gt;0,$E$22/(COUNT($B$16:$E$20)-1),$E$22/COUNT($B$16:$E$20))</f>
        <v>31</v>
      </c>
      <c r="E41" s="162"/>
      <c r="F41" s="163" t="s">
        <v>198</v>
      </c>
      <c r="G41" s="164" t="s">
        <v>186</v>
      </c>
      <c r="H41" s="164"/>
      <c r="I41" s="164"/>
      <c r="J41" s="163">
        <v>31</v>
      </c>
      <c r="K41" s="165">
        <v>4907</v>
      </c>
      <c r="L41" s="162"/>
      <c r="M41" s="158"/>
      <c r="N41" s="65"/>
      <c r="O41" s="63"/>
      <c r="P41" s="63"/>
      <c r="Q41" s="63"/>
      <c r="R41" s="65"/>
      <c r="S41" s="63"/>
      <c r="T41" s="63"/>
      <c r="U41" s="63"/>
      <c r="V41" s="63"/>
      <c r="W41" s="63"/>
      <c r="X41" s="63"/>
    </row>
    <row r="42" spans="1:24" s="154" customFormat="1" ht="12.75">
      <c r="A42" s="155" t="str">
        <f>$M$5</f>
        <v>ME Blansko</v>
      </c>
      <c r="B42" s="67">
        <f>$Q$12</f>
        <v>507</v>
      </c>
      <c r="C42" s="156"/>
      <c r="D42" s="157">
        <f>IF(SUM($N$4:$Q$4)&gt;0,$Q$12/(COUNT($N$6:$Q$10)-1),$Q$12/COUNT($N$6:$Q$10))</f>
        <v>31.6875</v>
      </c>
      <c r="E42" s="162"/>
      <c r="F42" s="163" t="s">
        <v>199</v>
      </c>
      <c r="G42" s="164" t="s">
        <v>49</v>
      </c>
      <c r="H42" s="164"/>
      <c r="I42" s="164"/>
      <c r="J42" s="163">
        <v>27</v>
      </c>
      <c r="K42" s="165">
        <v>3516</v>
      </c>
      <c r="L42" s="162"/>
      <c r="M42" s="158"/>
      <c r="N42" s="65"/>
      <c r="O42" s="63"/>
      <c r="P42" s="63"/>
      <c r="Q42" s="63"/>
      <c r="R42" s="65"/>
      <c r="S42" s="63"/>
      <c r="T42" s="63"/>
      <c r="U42" s="63"/>
      <c r="V42" s="63"/>
      <c r="W42" s="63"/>
      <c r="X42" s="63"/>
    </row>
    <row r="43" spans="1:24" s="154" customFormat="1" ht="12.75">
      <c r="A43" s="155" t="str">
        <f>$A$25</f>
        <v>MC Jedovnice "B"</v>
      </c>
      <c r="B43" s="67">
        <f>$E$32</f>
        <v>869</v>
      </c>
      <c r="C43" s="156"/>
      <c r="D43" s="157">
        <f>IF(SUM($B$24:$E$24)&gt;0,$E$32/(COUNT($B$26:$E$30)-1),$E$32/COUNT($B$26:$E$30))</f>
        <v>54.3125</v>
      </c>
      <c r="E43" s="162"/>
      <c r="F43" s="163" t="s">
        <v>200</v>
      </c>
      <c r="G43" s="164" t="s">
        <v>33</v>
      </c>
      <c r="H43" s="164"/>
      <c r="I43" s="164"/>
      <c r="J43" s="163">
        <v>26</v>
      </c>
      <c r="K43" s="165">
        <v>3285</v>
      </c>
      <c r="L43" s="162"/>
      <c r="M43" s="158"/>
      <c r="N43" s="65"/>
      <c r="O43" s="63"/>
      <c r="P43" s="63"/>
      <c r="Q43" s="63"/>
      <c r="R43" s="65"/>
      <c r="S43" s="63"/>
      <c r="T43" s="63"/>
      <c r="U43" s="63"/>
      <c r="V43" s="63"/>
      <c r="W43" s="63"/>
      <c r="X43" s="63"/>
    </row>
    <row r="44" spans="1:24" s="154" customFormat="1" ht="12.75">
      <c r="A44" s="155" t="str">
        <f>$M$25</f>
        <v>MGC 90 Brno "C"</v>
      </c>
      <c r="B44" s="67">
        <f>$Q$32</f>
        <v>2016</v>
      </c>
      <c r="C44" s="156"/>
      <c r="D44" s="157">
        <f>IF(SUM($N$24:$Q$24)&gt;0,$Q$32/(COUNT($N$26:$Q$30)-1),$Q$32/COUNT($N$26:$Q$30))</f>
        <v>126</v>
      </c>
      <c r="E44" s="162"/>
      <c r="F44" s="163" t="s">
        <v>201</v>
      </c>
      <c r="G44" s="164" t="s">
        <v>60</v>
      </c>
      <c r="H44" s="164"/>
      <c r="I44" s="164"/>
      <c r="J44" s="163">
        <v>14</v>
      </c>
      <c r="K44" s="165">
        <v>5122</v>
      </c>
      <c r="L44" s="162"/>
      <c r="M44" s="158"/>
      <c r="N44" s="65"/>
      <c r="O44" s="63"/>
      <c r="P44" s="63"/>
      <c r="Q44" s="63"/>
      <c r="R44" s="65"/>
      <c r="S44" s="63"/>
      <c r="T44" s="63"/>
      <c r="U44" s="63"/>
      <c r="V44" s="63"/>
      <c r="W44" s="63"/>
      <c r="X44" s="63"/>
    </row>
    <row r="45" spans="1:24" ht="12.75">
      <c r="A45" s="121"/>
      <c r="B45" s="122"/>
      <c r="C45" s="123"/>
      <c r="D45" s="87"/>
      <c r="E45" s="87"/>
      <c r="F45" s="87"/>
      <c r="G45" s="87"/>
      <c r="H45" s="87"/>
      <c r="I45" s="87"/>
      <c r="J45" s="87"/>
      <c r="K45" s="87"/>
      <c r="L45" s="87"/>
      <c r="M45" s="121"/>
      <c r="N45" s="124"/>
      <c r="O45" s="101"/>
      <c r="P45" s="101"/>
      <c r="Q45" s="101"/>
      <c r="R45" s="124"/>
      <c r="S45" s="101"/>
      <c r="T45" s="101"/>
      <c r="U45" s="101"/>
      <c r="V45" s="101"/>
      <c r="W45" s="101"/>
      <c r="X45" s="101"/>
    </row>
    <row r="46" spans="1:24" ht="15.75" hidden="1">
      <c r="A46" s="87"/>
      <c r="B46" s="87"/>
      <c r="C46" s="87"/>
      <c r="D46" s="87"/>
      <c r="E46" s="87"/>
      <c r="F46" s="87"/>
      <c r="G46" s="85"/>
      <c r="H46" s="85"/>
      <c r="I46" s="85"/>
      <c r="J46" s="85"/>
      <c r="K46" s="87"/>
      <c r="L46" s="87"/>
      <c r="M46" s="87"/>
      <c r="N46" s="87"/>
      <c r="O46" s="87"/>
      <c r="P46" s="87"/>
      <c r="Q46" s="87"/>
      <c r="R46" s="87"/>
      <c r="S46" s="101"/>
      <c r="T46" s="101"/>
      <c r="U46" s="101"/>
      <c r="V46" s="101"/>
      <c r="W46" s="101"/>
      <c r="X46" s="101"/>
    </row>
    <row r="47" spans="1:24" ht="12.75" hidden="1">
      <c r="A47" s="45"/>
      <c r="B47" s="86">
        <f>IF(COUNT(B49:B52)&gt;3,1,0)</f>
        <v>0</v>
      </c>
      <c r="C47" s="86">
        <f>IF(COUNT(C49:C52)&gt;3,1,0)</f>
        <v>0</v>
      </c>
      <c r="D47" s="86">
        <f>IF(COUNT(D49:D52)&gt;3,1,0)</f>
        <v>0</v>
      </c>
      <c r="E47" s="86">
        <f>IF(COUNT(E49:E52)&gt;3,1,0)</f>
        <v>0</v>
      </c>
      <c r="F47" s="87"/>
      <c r="G47" s="45"/>
      <c r="H47" s="86"/>
      <c r="I47" s="86"/>
      <c r="J47" s="86"/>
      <c r="K47" s="86"/>
      <c r="L47" s="87"/>
      <c r="M47" s="45"/>
      <c r="N47" s="86">
        <f>IF(COUNT(N49:N52)&gt;3,1,0)</f>
        <v>0</v>
      </c>
      <c r="O47" s="86">
        <f>IF(COUNT(O49:O52)&gt;3,1,0)</f>
        <v>0</v>
      </c>
      <c r="P47" s="86">
        <f>IF(COUNT(P49:P52)&gt;3,1,0)</f>
        <v>0</v>
      </c>
      <c r="Q47" s="86">
        <f>IF(COUNT(Q49:Q52)&gt;3,1,0)</f>
        <v>0</v>
      </c>
      <c r="R47" s="87"/>
      <c r="S47" s="101"/>
      <c r="T47" s="101"/>
      <c r="U47" s="101"/>
      <c r="V47" s="101"/>
      <c r="W47" s="101"/>
      <c r="X47" s="101"/>
    </row>
    <row r="48" spans="1:24" s="91" customFormat="1" ht="13.5" hidden="1" thickBot="1">
      <c r="A48" s="88"/>
      <c r="B48" s="90"/>
      <c r="C48" s="90"/>
      <c r="D48" s="90"/>
      <c r="E48" s="90"/>
      <c r="F48" s="90"/>
      <c r="G48" s="88"/>
      <c r="H48" s="90"/>
      <c r="I48" s="90"/>
      <c r="J48" s="90"/>
      <c r="K48" s="90"/>
      <c r="L48" s="90"/>
      <c r="M48" s="88"/>
      <c r="R48" s="90"/>
      <c r="S48" s="95"/>
      <c r="T48" s="95"/>
      <c r="U48" s="95"/>
      <c r="V48" s="95"/>
      <c r="W48" s="95"/>
      <c r="X48" s="95"/>
    </row>
    <row r="49" spans="1:24" s="91" customFormat="1" ht="12.75" hidden="1">
      <c r="A49" s="96"/>
      <c r="B49" s="94"/>
      <c r="C49" s="94"/>
      <c r="D49" s="94"/>
      <c r="E49" s="94"/>
      <c r="G49" s="96"/>
      <c r="H49" s="94"/>
      <c r="I49" s="94"/>
      <c r="J49" s="94"/>
      <c r="K49" s="94"/>
      <c r="M49" s="96"/>
      <c r="N49" s="94"/>
      <c r="O49" s="94"/>
      <c r="P49" s="94"/>
      <c r="Q49" s="94"/>
      <c r="R49" s="90"/>
      <c r="S49" s="95"/>
      <c r="T49" s="95"/>
      <c r="U49" s="95"/>
      <c r="V49" s="95"/>
      <c r="W49" s="95"/>
      <c r="X49" s="95"/>
    </row>
    <row r="50" spans="1:24" s="91" customFormat="1" ht="12.75" hidden="1">
      <c r="A50" s="94"/>
      <c r="B50" s="94"/>
      <c r="C50" s="94"/>
      <c r="D50" s="94"/>
      <c r="E50" s="94"/>
      <c r="G50" s="94"/>
      <c r="H50" s="94"/>
      <c r="I50" s="94"/>
      <c r="J50" s="94"/>
      <c r="K50" s="94"/>
      <c r="M50" s="94"/>
      <c r="N50" s="94"/>
      <c r="O50" s="94"/>
      <c r="P50" s="94"/>
      <c r="Q50" s="94"/>
      <c r="R50" s="90"/>
      <c r="S50" s="95"/>
      <c r="T50" s="95"/>
      <c r="U50" s="95"/>
      <c r="V50" s="95"/>
      <c r="W50" s="95"/>
      <c r="X50" s="95"/>
    </row>
    <row r="51" spans="1:24" s="91" customFormat="1" ht="12.75" hidden="1">
      <c r="A51" s="94"/>
      <c r="B51" s="94"/>
      <c r="C51" s="94"/>
      <c r="D51" s="94"/>
      <c r="E51" s="94"/>
      <c r="G51" s="94"/>
      <c r="H51" s="125"/>
      <c r="I51" s="125"/>
      <c r="J51" s="94"/>
      <c r="K51" s="94"/>
      <c r="M51" s="94"/>
      <c r="N51" s="94"/>
      <c r="O51" s="94"/>
      <c r="P51" s="94"/>
      <c r="Q51" s="94"/>
      <c r="R51" s="90"/>
      <c r="S51" s="95"/>
      <c r="T51" s="95"/>
      <c r="U51" s="95"/>
      <c r="V51" s="95"/>
      <c r="W51" s="95"/>
      <c r="X51" s="95"/>
    </row>
    <row r="52" spans="1:18" s="91" customFormat="1" ht="12.75" hidden="1">
      <c r="A52" s="94"/>
      <c r="B52" s="94"/>
      <c r="C52" s="94"/>
      <c r="D52" s="94"/>
      <c r="E52" s="94"/>
      <c r="G52" s="94"/>
      <c r="H52" s="94"/>
      <c r="I52" s="94"/>
      <c r="J52" s="94"/>
      <c r="K52" s="94"/>
      <c r="M52" s="94"/>
      <c r="N52" s="94"/>
      <c r="O52" s="94"/>
      <c r="P52" s="94"/>
      <c r="Q52" s="94"/>
      <c r="R52" s="90"/>
    </row>
    <row r="53" spans="1:22" s="91" customFormat="1" ht="12.75" hidden="1">
      <c r="A53" s="103">
        <f>IF(SUM(B47:E47)&gt;1,"Nelze střídat vícekrát",0)</f>
        <v>0</v>
      </c>
      <c r="B53" s="94">
        <f>SUM(B49:B52)</f>
        <v>0</v>
      </c>
      <c r="C53" s="94">
        <f>SUM(C49:C52)</f>
        <v>0</v>
      </c>
      <c r="D53" s="94">
        <f>SUM(D49:D52)</f>
        <v>0</v>
      </c>
      <c r="E53" s="94">
        <f>SUM(E49:E52)</f>
        <v>0</v>
      </c>
      <c r="G53" s="103"/>
      <c r="H53" s="94"/>
      <c r="I53" s="94"/>
      <c r="J53" s="94"/>
      <c r="K53" s="94"/>
      <c r="M53" s="103">
        <f>IF(SUM(N47:Q47)&gt;1,"Nelze střídat vícekrát",0)</f>
        <v>0</v>
      </c>
      <c r="N53" s="94">
        <f>SUM(N49:N52)</f>
        <v>0</v>
      </c>
      <c r="O53" s="94">
        <f>SUM(O49:O52)</f>
        <v>0</v>
      </c>
      <c r="P53" s="94">
        <f>SUM(P49:P52)</f>
        <v>0</v>
      </c>
      <c r="Q53" s="94">
        <f>SUM(Q49:Q52)</f>
        <v>0</v>
      </c>
      <c r="R53" s="90"/>
      <c r="S53" s="97"/>
      <c r="T53" s="95"/>
      <c r="U53" s="95"/>
      <c r="V53" s="95"/>
    </row>
    <row r="54" spans="5:23" ht="13.5" hidden="1" thickBot="1">
      <c r="E54" s="102">
        <f>SUM(B53:E53)</f>
        <v>0</v>
      </c>
      <c r="K54" s="102"/>
      <c r="Q54" s="102">
        <f>SUM(N53:Q53)</f>
        <v>0</v>
      </c>
      <c r="R54" s="87"/>
      <c r="S54" s="101"/>
      <c r="T54" s="101"/>
      <c r="U54" s="124"/>
      <c r="V54" s="101"/>
      <c r="W54" s="101"/>
    </row>
    <row r="55" spans="1:24" ht="12.75" hidden="1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101"/>
      <c r="T55" s="124"/>
      <c r="U55" s="101"/>
      <c r="V55" s="101"/>
      <c r="W55" s="101"/>
      <c r="X55" s="43"/>
    </row>
    <row r="56" spans="1:24" ht="12.75" hidden="1">
      <c r="A56" s="45"/>
      <c r="B56" s="86">
        <f>IF(COUNT(B58:B61)&gt;3,1,0)</f>
        <v>0</v>
      </c>
      <c r="C56" s="86">
        <f>IF(COUNT(C58:C61)&gt;3,1,0)</f>
        <v>0</v>
      </c>
      <c r="D56" s="86">
        <f>IF(COUNT(D58:D61)&gt;3,1,0)</f>
        <v>0</v>
      </c>
      <c r="E56" s="86">
        <f>IF(COUNT(E58:E61)&gt;3,1,0)</f>
        <v>0</v>
      </c>
      <c r="F56" s="87"/>
      <c r="G56" s="45"/>
      <c r="H56" s="86"/>
      <c r="I56" s="86"/>
      <c r="J56" s="86"/>
      <c r="K56" s="86"/>
      <c r="L56" s="87"/>
      <c r="M56" s="45"/>
      <c r="N56" s="86">
        <f>IF(COUNT(N58:N61)&gt;3,1,0)</f>
        <v>0</v>
      </c>
      <c r="O56" s="86">
        <f>IF(COUNT(O58:O61)&gt;3,1,0)</f>
        <v>0</v>
      </c>
      <c r="P56" s="86">
        <f>IF(COUNT(P58:P61)&gt;3,1,0)</f>
        <v>0</v>
      </c>
      <c r="Q56" s="86">
        <f>IF(COUNT(Q58:Q61)&gt;3,1,0)</f>
        <v>0</v>
      </c>
      <c r="S56" s="101"/>
      <c r="T56" s="124"/>
      <c r="U56" s="101"/>
      <c r="V56" s="101"/>
      <c r="W56" s="101"/>
      <c r="X56" s="43"/>
    </row>
    <row r="57" spans="1:24" s="91" customFormat="1" ht="13.5" hidden="1" thickBot="1">
      <c r="A57" s="88"/>
      <c r="B57" s="90"/>
      <c r="C57" s="90"/>
      <c r="D57" s="90"/>
      <c r="E57" s="90"/>
      <c r="F57" s="90"/>
      <c r="G57" s="126"/>
      <c r="H57" s="90"/>
      <c r="I57" s="90"/>
      <c r="J57" s="90"/>
      <c r="K57" s="90"/>
      <c r="L57" s="90"/>
      <c r="M57" s="126"/>
      <c r="N57" s="90"/>
      <c r="O57" s="90"/>
      <c r="P57" s="90"/>
      <c r="Q57" s="90"/>
      <c r="S57" s="95"/>
      <c r="T57" s="97"/>
      <c r="U57" s="95"/>
      <c r="V57" s="95"/>
      <c r="W57" s="95"/>
      <c r="X57" s="44"/>
    </row>
    <row r="58" spans="1:24" s="91" customFormat="1" ht="11.25" hidden="1">
      <c r="A58" s="96"/>
      <c r="B58" s="94"/>
      <c r="C58" s="94"/>
      <c r="D58" s="94"/>
      <c r="E58" s="94"/>
      <c r="G58" s="96"/>
      <c r="H58" s="94"/>
      <c r="I58" s="94"/>
      <c r="J58" s="94"/>
      <c r="K58" s="94"/>
      <c r="M58" s="94"/>
      <c r="N58" s="94"/>
      <c r="O58" s="94"/>
      <c r="P58" s="94"/>
      <c r="Q58" s="94"/>
      <c r="S58" s="95"/>
      <c r="T58" s="97"/>
      <c r="U58" s="95"/>
      <c r="V58" s="95"/>
      <c r="W58" s="95"/>
      <c r="X58" s="44"/>
    </row>
    <row r="59" spans="1:24" s="91" customFormat="1" ht="11.25" hidden="1">
      <c r="A59" s="94"/>
      <c r="B59" s="94"/>
      <c r="C59" s="94"/>
      <c r="D59" s="94"/>
      <c r="E59" s="94"/>
      <c r="G59" s="94"/>
      <c r="H59" s="94"/>
      <c r="I59" s="94"/>
      <c r="J59" s="94"/>
      <c r="K59" s="94"/>
      <c r="M59" s="94"/>
      <c r="N59" s="94"/>
      <c r="O59" s="94"/>
      <c r="P59" s="94"/>
      <c r="Q59" s="94"/>
      <c r="S59" s="95"/>
      <c r="T59" s="97"/>
      <c r="U59" s="95"/>
      <c r="V59" s="95"/>
      <c r="W59" s="95"/>
      <c r="X59" s="44"/>
    </row>
    <row r="60" spans="1:24" s="91" customFormat="1" ht="11.25" hidden="1">
      <c r="A60" s="94"/>
      <c r="B60" s="94"/>
      <c r="C60" s="94"/>
      <c r="D60" s="94"/>
      <c r="E60" s="94"/>
      <c r="G60" s="94"/>
      <c r="H60" s="94"/>
      <c r="I60" s="94"/>
      <c r="J60" s="94"/>
      <c r="K60" s="94"/>
      <c r="M60" s="94"/>
      <c r="N60" s="94"/>
      <c r="O60" s="94"/>
      <c r="P60" s="94"/>
      <c r="Q60" s="94"/>
      <c r="S60" s="95"/>
      <c r="T60" s="97"/>
      <c r="U60" s="95"/>
      <c r="V60" s="95"/>
      <c r="W60" s="95"/>
      <c r="X60" s="44"/>
    </row>
    <row r="61" spans="1:24" s="91" customFormat="1" ht="11.25" hidden="1">
      <c r="A61" s="94"/>
      <c r="B61" s="94"/>
      <c r="C61" s="94"/>
      <c r="D61" s="94"/>
      <c r="E61" s="94"/>
      <c r="G61" s="94"/>
      <c r="H61" s="94"/>
      <c r="I61" s="94"/>
      <c r="J61" s="94"/>
      <c r="K61" s="94"/>
      <c r="M61" s="94"/>
      <c r="N61" s="94"/>
      <c r="O61" s="94"/>
      <c r="P61" s="94"/>
      <c r="Q61" s="94"/>
      <c r="S61" s="95"/>
      <c r="T61" s="97"/>
      <c r="U61" s="95"/>
      <c r="V61" s="95"/>
      <c r="W61" s="95"/>
      <c r="X61" s="44"/>
    </row>
    <row r="62" spans="1:24" s="91" customFormat="1" ht="12.75" hidden="1">
      <c r="A62" s="103">
        <f>IF(SUM(B56:E56)&gt;1,"Nelze střídat vícekrát",0)</f>
        <v>0</v>
      </c>
      <c r="B62" s="94">
        <f>SUM(B58:B61)</f>
        <v>0</v>
      </c>
      <c r="C62" s="94">
        <f>SUM(C58:C61)</f>
        <v>0</v>
      </c>
      <c r="D62" s="94">
        <f>SUM(D58:D61)</f>
        <v>0</v>
      </c>
      <c r="E62" s="94">
        <f>SUM(E58:E61)</f>
        <v>0</v>
      </c>
      <c r="G62" s="103"/>
      <c r="H62" s="94"/>
      <c r="I62" s="94"/>
      <c r="J62" s="94"/>
      <c r="K62" s="94"/>
      <c r="M62" s="103">
        <f>IF(SUM(N56:Q56)&gt;1,"Nelze střídat vícekrát",0)</f>
        <v>0</v>
      </c>
      <c r="N62" s="94">
        <f>SUM(N58:N61)</f>
        <v>0</v>
      </c>
      <c r="O62" s="94">
        <f>SUM(O58:O61)</f>
        <v>0</v>
      </c>
      <c r="P62" s="94">
        <f>SUM(P58:P61)</f>
        <v>0</v>
      </c>
      <c r="Q62" s="94">
        <f>SUM(Q58:Q61)</f>
        <v>0</v>
      </c>
      <c r="S62" s="95"/>
      <c r="T62" s="97"/>
      <c r="U62" s="95"/>
      <c r="V62" s="95"/>
      <c r="W62" s="95"/>
      <c r="X62" s="44"/>
    </row>
    <row r="63" spans="5:24" ht="13.5" hidden="1" thickBot="1">
      <c r="E63" s="102">
        <f>SUM(B62:E62)</f>
        <v>0</v>
      </c>
      <c r="K63" s="102"/>
      <c r="Q63" s="102">
        <f>SUM(N62:Q62)</f>
        <v>0</v>
      </c>
      <c r="S63" s="101"/>
      <c r="T63" s="124"/>
      <c r="U63" s="101"/>
      <c r="V63" s="101"/>
      <c r="W63" s="101"/>
      <c r="X63" s="43"/>
    </row>
    <row r="64" spans="1:24" ht="12.75" hidden="1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101"/>
      <c r="T64" s="124"/>
      <c r="U64" s="101"/>
      <c r="V64" s="101"/>
      <c r="W64" s="101"/>
      <c r="X64" s="43"/>
    </row>
    <row r="65" spans="1:24" s="110" customFormat="1" ht="13.5" hidden="1" thickBot="1">
      <c r="A65" s="105" t="s">
        <v>202</v>
      </c>
      <c r="B65" s="106" t="s">
        <v>188</v>
      </c>
      <c r="C65" s="127" t="s">
        <v>203</v>
      </c>
      <c r="D65" s="107"/>
      <c r="E65" s="108"/>
      <c r="F65" s="127"/>
      <c r="G65" s="109"/>
      <c r="H65" s="109"/>
      <c r="I65" s="127"/>
      <c r="J65" s="105"/>
      <c r="K65" s="127"/>
      <c r="L65" s="107"/>
      <c r="M65" s="117"/>
      <c r="N65" s="117"/>
      <c r="O65" s="117"/>
      <c r="P65" s="117"/>
      <c r="Q65" s="117"/>
      <c r="R65" s="117"/>
      <c r="S65" s="108"/>
      <c r="T65" s="120"/>
      <c r="U65" s="108"/>
      <c r="V65" s="108"/>
      <c r="W65" s="108"/>
      <c r="X65" s="128"/>
    </row>
    <row r="66" spans="1:24" s="110" customFormat="1" ht="12.75" hidden="1">
      <c r="A66" s="111">
        <f>$A$48</f>
        <v>0</v>
      </c>
      <c r="B66" s="129">
        <f>$E$54</f>
        <v>0</v>
      </c>
      <c r="C66" s="130">
        <f>IF(SUM($B$47:$E$47)&gt;0,COUNT($B$49:$E$52)-1,COUNT($B$49:$E$52))</f>
        <v>0</v>
      </c>
      <c r="D66" s="131" t="e">
        <f>IF(SUM($B$47:$E$47)&gt;0,$E$54/(COUNT($B$49:$E$52)-1),$E$54/COUNT($B$49:$E$52))</f>
        <v>#DIV/0!</v>
      </c>
      <c r="E66" s="114"/>
      <c r="F66" s="132" t="s">
        <v>191</v>
      </c>
      <c r="G66" s="116"/>
      <c r="H66" s="119"/>
      <c r="I66" s="119"/>
      <c r="J66" s="132"/>
      <c r="K66" s="133"/>
      <c r="L66" s="134"/>
      <c r="M66" s="117"/>
      <c r="N66" s="117"/>
      <c r="O66" s="117"/>
      <c r="P66" s="117"/>
      <c r="Q66" s="117"/>
      <c r="R66" s="117"/>
      <c r="S66" s="108"/>
      <c r="T66" s="120"/>
      <c r="U66" s="108"/>
      <c r="V66" s="108"/>
      <c r="W66" s="108"/>
      <c r="X66" s="128"/>
    </row>
    <row r="67" spans="1:24" s="110" customFormat="1" ht="12.75" hidden="1">
      <c r="A67" s="111">
        <f>$G$48</f>
        <v>0</v>
      </c>
      <c r="B67" s="129">
        <f>$K$54</f>
        <v>0</v>
      </c>
      <c r="C67" s="130">
        <f>IF(SUM($H$47:$H$47)&gt;0,COUNT($K$49:$K$52)-1,COUNT($H$49:$K$52))</f>
        <v>0</v>
      </c>
      <c r="D67" s="131" t="e">
        <f>IF(SUM($H$47:$H$47)&gt;0,$K$54/(COUNT($K$49:$K$52)-1),$K$54/COUNT($H$49:$K$52))</f>
        <v>#DIV/0!</v>
      </c>
      <c r="E67" s="114"/>
      <c r="F67" s="132" t="s">
        <v>193</v>
      </c>
      <c r="G67" s="116"/>
      <c r="H67" s="119"/>
      <c r="I67" s="119"/>
      <c r="J67" s="132"/>
      <c r="K67" s="133"/>
      <c r="L67" s="134"/>
      <c r="M67" s="117"/>
      <c r="N67" s="117"/>
      <c r="O67" s="117"/>
      <c r="P67" s="117"/>
      <c r="Q67" s="117"/>
      <c r="R67" s="117"/>
      <c r="S67" s="108"/>
      <c r="T67" s="120"/>
      <c r="U67" s="108"/>
      <c r="V67" s="108"/>
      <c r="W67" s="108"/>
      <c r="X67" s="128"/>
    </row>
    <row r="68" spans="1:23" s="110" customFormat="1" ht="12.75" hidden="1">
      <c r="A68" s="111">
        <f>$M$48</f>
        <v>0</v>
      </c>
      <c r="B68" s="129">
        <f>$Q$54</f>
        <v>0</v>
      </c>
      <c r="C68" s="130">
        <f>IF(SUM($N$47:$Q$47)&gt;0,COUNT($N$49:$Q$52)-1,COUNT($N$49:$Q$52))</f>
        <v>0</v>
      </c>
      <c r="D68" s="131" t="e">
        <f>IF(SUM($N$47:$Q$47)&gt;0,$Q$54/(COUNT($N$49:$Q$52)-1),$Q$54/COUNT($N$49:$Q$52))</f>
        <v>#DIV/0!</v>
      </c>
      <c r="E68" s="114"/>
      <c r="F68" s="132" t="s">
        <v>195</v>
      </c>
      <c r="G68" s="116"/>
      <c r="H68" s="119"/>
      <c r="I68" s="119"/>
      <c r="J68" s="132"/>
      <c r="K68" s="133"/>
      <c r="L68" s="134"/>
      <c r="M68" s="117"/>
      <c r="N68" s="117"/>
      <c r="O68" s="117"/>
      <c r="P68" s="117"/>
      <c r="Q68" s="117"/>
      <c r="R68" s="117"/>
      <c r="S68" s="108"/>
      <c r="T68" s="108"/>
      <c r="U68" s="108"/>
      <c r="V68" s="108"/>
      <c r="W68" s="108"/>
    </row>
    <row r="69" spans="1:18" s="110" customFormat="1" ht="12.75" hidden="1">
      <c r="A69" s="111">
        <f>$A$57</f>
        <v>0</v>
      </c>
      <c r="B69" s="129">
        <f>$E$63</f>
        <v>0</v>
      </c>
      <c r="C69" s="130">
        <f>IF(SUM($B$56:$E$56)&gt;0,COUNT($B$58:$E$61)-1,COUNT($B$58:$E$61))</f>
        <v>0</v>
      </c>
      <c r="D69" s="131" t="e">
        <f>IF(SUM($B$56:$E$56)&gt;0,$E$63/(COUNT($B$58:$E$61)-1),$E$63/COUNT($B$58:$E$61))</f>
        <v>#DIV/0!</v>
      </c>
      <c r="E69" s="114"/>
      <c r="F69" s="132" t="s">
        <v>196</v>
      </c>
      <c r="G69" s="116"/>
      <c r="H69" s="119"/>
      <c r="I69" s="119"/>
      <c r="J69" s="132"/>
      <c r="K69" s="133"/>
      <c r="L69" s="134"/>
      <c r="M69" s="117"/>
      <c r="N69" s="117"/>
      <c r="O69" s="117"/>
      <c r="P69" s="117"/>
      <c r="Q69" s="117"/>
      <c r="R69" s="117"/>
    </row>
    <row r="70" spans="1:18" s="110" customFormat="1" ht="12.75" hidden="1">
      <c r="A70" s="111">
        <f>$G$57</f>
        <v>0</v>
      </c>
      <c r="B70" s="129">
        <f>$K$63</f>
        <v>0</v>
      </c>
      <c r="C70" s="130">
        <f>IF(SUM($H$56:$H$56)&gt;0,COUNT($K$58:$K$61)-1,COUNT($H$58:$K$61))</f>
        <v>0</v>
      </c>
      <c r="D70" s="131" t="e">
        <f>IF(SUM($H$56:$H$56)&gt;0,$K$63/(COUNT($K$58:$K$61)-1),$K$63/COUNT($H$58:$K$61))</f>
        <v>#DIV/0!</v>
      </c>
      <c r="E70" s="114"/>
      <c r="F70" s="132"/>
      <c r="G70" s="116"/>
      <c r="H70" s="119"/>
      <c r="I70" s="119"/>
      <c r="J70" s="132"/>
      <c r="K70" s="133"/>
      <c r="L70" s="134"/>
      <c r="M70" s="117"/>
      <c r="N70" s="117"/>
      <c r="O70" s="117"/>
      <c r="P70" s="117"/>
      <c r="Q70" s="117"/>
      <c r="R70" s="117"/>
    </row>
    <row r="71" spans="1:18" s="110" customFormat="1" ht="12.75" hidden="1">
      <c r="A71" s="111">
        <f>$M$57</f>
        <v>0</v>
      </c>
      <c r="B71" s="129">
        <f>$Q$63</f>
        <v>0</v>
      </c>
      <c r="C71" s="130">
        <f>IF(SUM($N$56:$Q$56)&gt;0,COUNT($N$58:$Q$61)-1,COUNT($N$58:$Q$61))</f>
        <v>0</v>
      </c>
      <c r="D71" s="131" t="e">
        <f>IF(SUM($N$56:$Q$56)&gt;0,$Q$63/(COUNT($N$58:$Q$61)-1),$Q$63/COUNT($N$58:$Q$61))</f>
        <v>#DIV/0!</v>
      </c>
      <c r="E71" s="114"/>
      <c r="F71" s="132"/>
      <c r="G71" s="116"/>
      <c r="H71" s="119"/>
      <c r="I71" s="119"/>
      <c r="J71" s="132"/>
      <c r="K71" s="133"/>
      <c r="L71" s="134"/>
      <c r="M71" s="117"/>
      <c r="N71" s="117"/>
      <c r="O71" s="117"/>
      <c r="P71" s="117"/>
      <c r="Q71" s="117"/>
      <c r="R71" s="117"/>
    </row>
    <row r="72" spans="1:18" ht="12.75" hidden="1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3:7" ht="15.75" hidden="1">
      <c r="C73" s="85"/>
      <c r="D73" s="85" t="s">
        <v>204</v>
      </c>
      <c r="E73" s="85"/>
      <c r="F73" s="85"/>
      <c r="G73" s="85"/>
    </row>
    <row r="74" spans="1:17" ht="12.75" hidden="1">
      <c r="A74" s="45"/>
      <c r="B74" s="86">
        <f>IF(COUNT(B76:B80)&gt;4,1,0)</f>
        <v>0</v>
      </c>
      <c r="C74" s="86">
        <f>IF(COUNT(C76:C80)&gt;4,1,0)</f>
        <v>0</v>
      </c>
      <c r="D74" s="86">
        <f>IF(COUNT(D76:D80)&gt;4,1,0)</f>
        <v>0</v>
      </c>
      <c r="E74" s="86">
        <f>IF(COUNT(E76:E80)&gt;4,1,0)</f>
        <v>0</v>
      </c>
      <c r="F74" s="87"/>
      <c r="G74" s="45"/>
      <c r="H74" s="86"/>
      <c r="I74" s="86"/>
      <c r="J74" s="86"/>
      <c r="K74" s="86"/>
      <c r="L74" s="87"/>
      <c r="M74" s="45"/>
      <c r="N74" s="86">
        <f>IF(COUNT(N76:N80)&gt;4,1,0)</f>
        <v>0</v>
      </c>
      <c r="O74" s="86">
        <f>IF(COUNT(O76:O80)&gt;4,1,0)</f>
        <v>0</v>
      </c>
      <c r="P74" s="86">
        <f>IF(COUNT(P76:P80)&gt;4,1,0)</f>
        <v>0</v>
      </c>
      <c r="Q74" s="86">
        <f>IF(COUNT(Q76:Q80)&gt;4,1,0)</f>
        <v>0</v>
      </c>
    </row>
    <row r="75" spans="1:17" s="8" customFormat="1" ht="12.75" hidden="1">
      <c r="A75" s="2"/>
      <c r="B75" s="86">
        <f>IF(COUNT(B77:B82)&gt;5,1,0)</f>
        <v>0</v>
      </c>
      <c r="C75" s="86">
        <f>IF(COUNT(C77:C82)&gt;5,1,0)</f>
        <v>0</v>
      </c>
      <c r="D75" s="86">
        <f>IF(COUNT(D77:D82)&gt;5,1,0)</f>
        <v>0</v>
      </c>
      <c r="E75" s="86">
        <f>IF(COUNT(E77:E82)&gt;5,1,0)</f>
        <v>0</v>
      </c>
      <c r="F75" s="1"/>
      <c r="G75" s="2"/>
      <c r="H75" s="86"/>
      <c r="I75" s="86"/>
      <c r="J75" s="86"/>
      <c r="K75" s="86"/>
      <c r="L75" s="1"/>
      <c r="M75" s="2"/>
      <c r="N75" s="86">
        <f>IF(COUNT(N77:N82)&gt;5,1,0)</f>
        <v>0</v>
      </c>
      <c r="O75" s="86">
        <f>IF(COUNT(O77:O82)&gt;5,1,0)</f>
        <v>0</v>
      </c>
      <c r="P75" s="86">
        <f>IF(COUNT(P77:P82)&gt;5,1,0)</f>
        <v>0</v>
      </c>
      <c r="Q75" s="86">
        <f>IF(COUNT(Q77:Q82)&gt;5,1,0)</f>
        <v>0</v>
      </c>
    </row>
    <row r="76" spans="1:13" s="91" customFormat="1" ht="13.5" hidden="1" thickBot="1">
      <c r="A76" s="88"/>
      <c r="B76" s="90"/>
      <c r="C76" s="90"/>
      <c r="D76" s="90"/>
      <c r="E76" s="90"/>
      <c r="F76" s="90"/>
      <c r="G76" s="88"/>
      <c r="H76" s="90"/>
      <c r="I76" s="90"/>
      <c r="J76" s="90"/>
      <c r="K76" s="90"/>
      <c r="L76" s="90"/>
      <c r="M76" s="88"/>
    </row>
    <row r="77" spans="1:24" s="91" customFormat="1" ht="12.75" hidden="1">
      <c r="A77" s="92"/>
      <c r="B77" s="93"/>
      <c r="C77" s="94"/>
      <c r="D77" s="94"/>
      <c r="E77" s="94"/>
      <c r="G77" s="94"/>
      <c r="H77" s="94"/>
      <c r="I77" s="94"/>
      <c r="J77" s="94"/>
      <c r="K77" s="94"/>
      <c r="M77" s="94"/>
      <c r="N77" s="94"/>
      <c r="O77" s="94"/>
      <c r="P77" s="94"/>
      <c r="Q77" s="94"/>
      <c r="S77" s="95"/>
      <c r="T77" s="95"/>
      <c r="U77" s="95"/>
      <c r="V77" s="95"/>
      <c r="W77" s="95"/>
      <c r="X77" s="95"/>
    </row>
    <row r="78" spans="1:24" s="91" customFormat="1" ht="11.25" hidden="1">
      <c r="A78" s="96"/>
      <c r="B78" s="94"/>
      <c r="C78" s="94"/>
      <c r="D78" s="94"/>
      <c r="E78" s="94"/>
      <c r="G78" s="94"/>
      <c r="H78" s="94"/>
      <c r="I78" s="94"/>
      <c r="J78" s="94"/>
      <c r="K78" s="94"/>
      <c r="M78" s="94"/>
      <c r="N78" s="94"/>
      <c r="O78" s="94"/>
      <c r="P78" s="94"/>
      <c r="Q78" s="94"/>
      <c r="S78" s="97"/>
      <c r="T78" s="95"/>
      <c r="U78" s="95"/>
      <c r="V78" s="95"/>
      <c r="W78" s="95"/>
      <c r="X78" s="95"/>
    </row>
    <row r="79" spans="1:24" s="91" customFormat="1" ht="11.25" hidden="1">
      <c r="A79" s="94"/>
      <c r="B79" s="94"/>
      <c r="C79" s="94"/>
      <c r="D79" s="94"/>
      <c r="E79" s="94"/>
      <c r="G79" s="94"/>
      <c r="H79" s="94"/>
      <c r="I79" s="94"/>
      <c r="J79" s="94"/>
      <c r="K79" s="94"/>
      <c r="M79" s="94"/>
      <c r="N79" s="94"/>
      <c r="O79" s="94"/>
      <c r="P79" s="94"/>
      <c r="Q79" s="94"/>
      <c r="S79" s="95"/>
      <c r="T79" s="95"/>
      <c r="U79" s="95"/>
      <c r="V79" s="95"/>
      <c r="W79" s="95"/>
      <c r="X79" s="95"/>
    </row>
    <row r="80" spans="1:24" s="91" customFormat="1" ht="11.25" hidden="1">
      <c r="A80" s="94"/>
      <c r="B80" s="94"/>
      <c r="C80" s="94"/>
      <c r="D80" s="94"/>
      <c r="E80" s="94"/>
      <c r="G80" s="94"/>
      <c r="H80" s="94"/>
      <c r="I80" s="94"/>
      <c r="J80" s="94"/>
      <c r="K80" s="94"/>
      <c r="M80" s="94"/>
      <c r="N80" s="94"/>
      <c r="O80" s="94"/>
      <c r="P80" s="94"/>
      <c r="Q80" s="94"/>
      <c r="S80" s="95"/>
      <c r="T80" s="95"/>
      <c r="U80" s="95"/>
      <c r="V80" s="95"/>
      <c r="W80" s="95"/>
      <c r="X80" s="95"/>
    </row>
    <row r="81" spans="1:24" s="91" customFormat="1" ht="11.25" hidden="1">
      <c r="A81" s="94"/>
      <c r="B81" s="94"/>
      <c r="C81" s="94"/>
      <c r="D81" s="94"/>
      <c r="E81" s="94"/>
      <c r="G81" s="94"/>
      <c r="H81" s="94"/>
      <c r="I81" s="94"/>
      <c r="J81" s="94"/>
      <c r="K81" s="94"/>
      <c r="M81" s="94"/>
      <c r="N81" s="94"/>
      <c r="O81" s="94"/>
      <c r="P81" s="94"/>
      <c r="Q81" s="94"/>
      <c r="S81" s="95"/>
      <c r="T81" s="95"/>
      <c r="U81" s="95"/>
      <c r="V81" s="95"/>
      <c r="W81" s="95"/>
      <c r="X81" s="95"/>
    </row>
    <row r="82" spans="1:24" s="91" customFormat="1" ht="11.25" hidden="1">
      <c r="A82" s="94"/>
      <c r="B82" s="94"/>
      <c r="C82" s="94"/>
      <c r="D82" s="94"/>
      <c r="E82" s="94"/>
      <c r="G82" s="94"/>
      <c r="H82" s="94"/>
      <c r="I82" s="94"/>
      <c r="J82" s="94"/>
      <c r="K82" s="94"/>
      <c r="M82" s="94"/>
      <c r="N82" s="94"/>
      <c r="O82" s="94"/>
      <c r="P82" s="94"/>
      <c r="Q82" s="94"/>
      <c r="S82" s="95"/>
      <c r="T82" s="95"/>
      <c r="U82" s="95"/>
      <c r="V82" s="95"/>
      <c r="W82" s="95"/>
      <c r="X82" s="95"/>
    </row>
    <row r="83" spans="1:24" s="8" customFormat="1" ht="12.75" hidden="1">
      <c r="A83" s="103">
        <f>IF(SUM(B75:E75)&gt;1,"Nelze střídat vícekrát",0)</f>
        <v>0</v>
      </c>
      <c r="B83" s="135">
        <f>SUM(B77:B82)</f>
        <v>0</v>
      </c>
      <c r="C83" s="135">
        <f>SUM(C77:C82)</f>
        <v>0</v>
      </c>
      <c r="D83" s="135">
        <f>SUM(D77:D82)</f>
        <v>0</v>
      </c>
      <c r="E83" s="136">
        <f>SUM(E77:E82)</f>
        <v>0</v>
      </c>
      <c r="G83" s="103"/>
      <c r="H83" s="135"/>
      <c r="I83" s="135"/>
      <c r="J83" s="135"/>
      <c r="K83" s="136"/>
      <c r="M83" s="103">
        <f>IF(SUM(N75:Q75)&gt;1,"Nelze střídat vícekrát",0)</f>
        <v>0</v>
      </c>
      <c r="N83" s="135">
        <f>SUM(N77:N82)</f>
        <v>0</v>
      </c>
      <c r="O83" s="135">
        <f>SUM(O77:O82)</f>
        <v>0</v>
      </c>
      <c r="P83" s="135">
        <f>SUM(P77:P82)</f>
        <v>0</v>
      </c>
      <c r="Q83" s="136">
        <f>SUM(Q77:Q82)</f>
        <v>0</v>
      </c>
      <c r="S83" s="137"/>
      <c r="T83" s="137"/>
      <c r="U83" s="137"/>
      <c r="V83" s="137"/>
      <c r="W83" s="137"/>
      <c r="X83" s="137"/>
    </row>
    <row r="84" spans="5:24" s="8" customFormat="1" ht="13.5" hidden="1" thickBot="1">
      <c r="E84" s="138">
        <f>SUM(B83:E83)</f>
        <v>0</v>
      </c>
      <c r="K84" s="138"/>
      <c r="Q84" s="138">
        <f>SUM(N83:Q83)</f>
        <v>0</v>
      </c>
      <c r="S84" s="137"/>
      <c r="T84" s="137"/>
      <c r="U84" s="137"/>
      <c r="V84" s="137"/>
      <c r="W84" s="137"/>
      <c r="X84" s="137"/>
    </row>
    <row r="85" spans="5:24" ht="12.75" hidden="1">
      <c r="E85" s="104"/>
      <c r="K85" s="104"/>
      <c r="Q85" s="104"/>
      <c r="S85" s="101"/>
      <c r="T85" s="101"/>
      <c r="U85" s="101"/>
      <c r="V85" s="101"/>
      <c r="W85" s="101"/>
      <c r="X85" s="101"/>
    </row>
    <row r="86" spans="1:17" s="8" customFormat="1" ht="12.75" hidden="1">
      <c r="A86" s="2"/>
      <c r="B86" s="86">
        <f>IF(COUNT(B88:B93)&gt;5,1,0)</f>
        <v>0</v>
      </c>
      <c r="C86" s="86">
        <f>IF(COUNT(C88:C93)&gt;5,1,0)</f>
        <v>0</v>
      </c>
      <c r="D86" s="86">
        <f>IF(COUNT(D88:D93)&gt;5,1,0)</f>
        <v>0</v>
      </c>
      <c r="E86" s="86">
        <f>IF(COUNT(E88:E93)&gt;5,1,0)</f>
        <v>0</v>
      </c>
      <c r="F86" s="1"/>
      <c r="G86" s="2"/>
      <c r="H86" s="86"/>
      <c r="I86" s="86"/>
      <c r="J86" s="86"/>
      <c r="K86" s="86"/>
      <c r="L86" s="1"/>
      <c r="M86" s="2"/>
      <c r="N86" s="86">
        <f>IF(COUNT(N88:N93)&gt;5,1,0)</f>
        <v>0</v>
      </c>
      <c r="O86" s="86">
        <f>IF(COUNT(O88:O93)&gt;5,1,0)</f>
        <v>0</v>
      </c>
      <c r="P86" s="86">
        <f>IF(COUNT(P88:P93)&gt;5,1,0)</f>
        <v>0</v>
      </c>
      <c r="Q86" s="86">
        <f>IF(COUNT(Q88:Q93)&gt;5,1,0)</f>
        <v>0</v>
      </c>
    </row>
    <row r="87" spans="1:13" s="91" customFormat="1" ht="13.5" hidden="1" thickBot="1">
      <c r="A87" s="88"/>
      <c r="B87" s="90"/>
      <c r="C87" s="90"/>
      <c r="D87" s="90"/>
      <c r="E87" s="90"/>
      <c r="F87" s="90"/>
      <c r="G87" s="88"/>
      <c r="H87" s="90"/>
      <c r="I87" s="90"/>
      <c r="J87" s="90"/>
      <c r="K87" s="90"/>
      <c r="L87" s="90"/>
      <c r="M87" s="88"/>
    </row>
    <row r="88" spans="1:24" s="91" customFormat="1" ht="12.75" hidden="1">
      <c r="A88" s="92"/>
      <c r="B88" s="93"/>
      <c r="C88" s="94"/>
      <c r="D88" s="94"/>
      <c r="E88" s="94"/>
      <c r="G88" s="94"/>
      <c r="H88" s="94"/>
      <c r="I88" s="94"/>
      <c r="J88" s="94"/>
      <c r="K88" s="94"/>
      <c r="M88" s="94"/>
      <c r="N88" s="94"/>
      <c r="O88" s="94"/>
      <c r="P88" s="94"/>
      <c r="Q88" s="94"/>
      <c r="S88" s="95"/>
      <c r="T88" s="95"/>
      <c r="U88" s="95"/>
      <c r="V88" s="95"/>
      <c r="W88" s="95"/>
      <c r="X88" s="95"/>
    </row>
    <row r="89" spans="1:24" s="91" customFormat="1" ht="11.25" hidden="1">
      <c r="A89" s="96"/>
      <c r="B89" s="94"/>
      <c r="C89" s="94"/>
      <c r="D89" s="94"/>
      <c r="E89" s="94"/>
      <c r="G89" s="94"/>
      <c r="H89" s="94"/>
      <c r="I89" s="94"/>
      <c r="J89" s="94"/>
      <c r="K89" s="94"/>
      <c r="M89" s="94"/>
      <c r="N89" s="94"/>
      <c r="O89" s="94"/>
      <c r="P89" s="94"/>
      <c r="Q89" s="94"/>
      <c r="S89" s="97"/>
      <c r="T89" s="95"/>
      <c r="U89" s="95"/>
      <c r="V89" s="95"/>
      <c r="W89" s="95"/>
      <c r="X89" s="95"/>
    </row>
    <row r="90" spans="1:24" s="91" customFormat="1" ht="11.25" hidden="1">
      <c r="A90" s="94"/>
      <c r="B90" s="94"/>
      <c r="C90" s="94"/>
      <c r="D90" s="94"/>
      <c r="E90" s="94"/>
      <c r="G90" s="94"/>
      <c r="H90" s="94"/>
      <c r="I90" s="94"/>
      <c r="J90" s="94"/>
      <c r="K90" s="94"/>
      <c r="M90" s="94"/>
      <c r="N90" s="94"/>
      <c r="O90" s="94"/>
      <c r="P90" s="94"/>
      <c r="Q90" s="94"/>
      <c r="S90" s="95"/>
      <c r="T90" s="95"/>
      <c r="U90" s="95"/>
      <c r="V90" s="95"/>
      <c r="W90" s="95"/>
      <c r="X90" s="95"/>
    </row>
    <row r="91" spans="1:24" s="91" customFormat="1" ht="11.25" hidden="1">
      <c r="A91" s="94"/>
      <c r="B91" s="94"/>
      <c r="C91" s="94"/>
      <c r="D91" s="94"/>
      <c r="E91" s="94"/>
      <c r="G91" s="94"/>
      <c r="H91" s="94"/>
      <c r="I91" s="94"/>
      <c r="J91" s="94"/>
      <c r="K91" s="94"/>
      <c r="M91" s="94"/>
      <c r="N91" s="94"/>
      <c r="O91" s="94"/>
      <c r="P91" s="94"/>
      <c r="Q91" s="94"/>
      <c r="S91" s="95"/>
      <c r="T91" s="95"/>
      <c r="U91" s="95"/>
      <c r="V91" s="95"/>
      <c r="W91" s="95"/>
      <c r="X91" s="95"/>
    </row>
    <row r="92" spans="1:24" s="91" customFormat="1" ht="11.25" hidden="1">
      <c r="A92" s="94"/>
      <c r="B92" s="94"/>
      <c r="C92" s="94"/>
      <c r="D92" s="94"/>
      <c r="E92" s="94"/>
      <c r="G92" s="94"/>
      <c r="H92" s="94"/>
      <c r="I92" s="94"/>
      <c r="J92" s="94"/>
      <c r="K92" s="94"/>
      <c r="M92" s="94"/>
      <c r="N92" s="94"/>
      <c r="O92" s="94"/>
      <c r="P92" s="94"/>
      <c r="Q92" s="94"/>
      <c r="S92" s="95"/>
      <c r="T92" s="95"/>
      <c r="U92" s="95"/>
      <c r="V92" s="95"/>
      <c r="W92" s="95"/>
      <c r="X92" s="95"/>
    </row>
    <row r="93" spans="1:24" s="91" customFormat="1" ht="11.25" hidden="1">
      <c r="A93" s="94"/>
      <c r="B93" s="94"/>
      <c r="C93" s="94"/>
      <c r="D93" s="94"/>
      <c r="E93" s="94"/>
      <c r="G93" s="94"/>
      <c r="H93" s="94"/>
      <c r="I93" s="94"/>
      <c r="J93" s="94"/>
      <c r="K93" s="94"/>
      <c r="M93" s="94"/>
      <c r="N93" s="94"/>
      <c r="O93" s="94"/>
      <c r="P93" s="94"/>
      <c r="Q93" s="94"/>
      <c r="S93" s="95"/>
      <c r="T93" s="95"/>
      <c r="U93" s="95"/>
      <c r="V93" s="95"/>
      <c r="W93" s="95"/>
      <c r="X93" s="95"/>
    </row>
    <row r="94" spans="1:24" s="8" customFormat="1" ht="12.75" hidden="1">
      <c r="A94" s="103">
        <f>IF(SUM(B86:E86)&gt;1,"Nelze střídat vícekrát",0)</f>
        <v>0</v>
      </c>
      <c r="B94" s="135">
        <f>SUM(B88:B93)</f>
        <v>0</v>
      </c>
      <c r="C94" s="135">
        <f>SUM(C88:C93)</f>
        <v>0</v>
      </c>
      <c r="D94" s="135">
        <f>SUM(D88:D93)</f>
        <v>0</v>
      </c>
      <c r="E94" s="136">
        <f>SUM(E88:E93)</f>
        <v>0</v>
      </c>
      <c r="G94" s="103"/>
      <c r="H94" s="135"/>
      <c r="I94" s="135"/>
      <c r="J94" s="135"/>
      <c r="K94" s="136"/>
      <c r="M94" s="103">
        <f>IF(SUM(N86:Q86)&gt;1,"Nelze střídat vícekrát",0)</f>
        <v>0</v>
      </c>
      <c r="N94" s="135">
        <f>SUM(N88:N93)</f>
        <v>0</v>
      </c>
      <c r="O94" s="135">
        <f>SUM(O88:O93)</f>
        <v>0</v>
      </c>
      <c r="P94" s="135">
        <f>SUM(P88:P93)</f>
        <v>0</v>
      </c>
      <c r="Q94" s="136">
        <f>SUM(Q88:Q93)</f>
        <v>0</v>
      </c>
      <c r="S94" s="137"/>
      <c r="T94" s="137"/>
      <c r="U94" s="137"/>
      <c r="V94" s="137"/>
      <c r="W94" s="137"/>
      <c r="X94" s="137"/>
    </row>
    <row r="95" spans="5:24" s="8" customFormat="1" ht="13.5" hidden="1" thickBot="1">
      <c r="E95" s="138">
        <f>SUM($B$94:$E$94)</f>
        <v>0</v>
      </c>
      <c r="K95" s="138"/>
      <c r="Q95" s="138">
        <f>SUM(N94:Q94)</f>
        <v>0</v>
      </c>
      <c r="S95" s="137"/>
      <c r="T95" s="137"/>
      <c r="U95" s="137"/>
      <c r="V95" s="137"/>
      <c r="W95" s="137"/>
      <c r="X95" s="137"/>
    </row>
    <row r="96" spans="5:24" ht="12.75" hidden="1">
      <c r="E96" s="104"/>
      <c r="K96" s="104"/>
      <c r="Q96" s="104"/>
      <c r="S96" s="101"/>
      <c r="T96" s="101"/>
      <c r="U96" s="101"/>
      <c r="V96" s="101"/>
      <c r="W96" s="101"/>
      <c r="X96" s="101"/>
    </row>
    <row r="97" spans="1:17" s="8" customFormat="1" ht="12.75" hidden="1">
      <c r="A97" s="2"/>
      <c r="B97" s="86">
        <f>IF(COUNT(B99:B104)&gt;5,1,0)</f>
        <v>0</v>
      </c>
      <c r="C97" s="86">
        <f>IF(COUNT(C99:C104)&gt;5,1,0)</f>
        <v>0</v>
      </c>
      <c r="D97" s="86">
        <f>IF(COUNT(D99:D104)&gt;5,1,0)</f>
        <v>0</v>
      </c>
      <c r="E97" s="86">
        <f>IF(COUNT(E99:E104)&gt;5,1,0)</f>
        <v>0</v>
      </c>
      <c r="F97" s="1"/>
      <c r="G97" s="2"/>
      <c r="H97" s="86"/>
      <c r="I97" s="86"/>
      <c r="J97" s="86"/>
      <c r="K97" s="86"/>
      <c r="L97" s="1"/>
      <c r="M97" s="2"/>
      <c r="N97" s="86">
        <f>IF(COUNT(N99:N104)&gt;5,1,0)</f>
        <v>0</v>
      </c>
      <c r="O97" s="86">
        <f>IF(COUNT(O99:O104)&gt;5,1,0)</f>
        <v>0</v>
      </c>
      <c r="P97" s="86">
        <f>IF(COUNT(P99:P104)&gt;5,1,0)</f>
        <v>0</v>
      </c>
      <c r="Q97" s="86">
        <f>IF(COUNT(Q99:Q104)&gt;5,1,0)</f>
        <v>0</v>
      </c>
    </row>
    <row r="98" spans="1:13" s="91" customFormat="1" ht="13.5" hidden="1" thickBot="1">
      <c r="A98" s="88"/>
      <c r="B98" s="90"/>
      <c r="C98" s="90"/>
      <c r="D98" s="90"/>
      <c r="E98" s="90"/>
      <c r="F98" s="90"/>
      <c r="G98" s="88"/>
      <c r="H98" s="90"/>
      <c r="I98" s="90"/>
      <c r="J98" s="90"/>
      <c r="K98" s="90"/>
      <c r="L98" s="90"/>
      <c r="M98" s="88"/>
    </row>
    <row r="99" spans="1:24" s="91" customFormat="1" ht="12.75" hidden="1">
      <c r="A99" s="92"/>
      <c r="B99" s="93"/>
      <c r="C99" s="94"/>
      <c r="D99" s="94"/>
      <c r="E99" s="94"/>
      <c r="G99" s="94"/>
      <c r="H99" s="94"/>
      <c r="I99" s="94"/>
      <c r="J99" s="94"/>
      <c r="K99" s="94"/>
      <c r="M99" s="94"/>
      <c r="N99" s="94"/>
      <c r="O99" s="94"/>
      <c r="P99" s="94"/>
      <c r="Q99" s="94"/>
      <c r="S99" s="95"/>
      <c r="T99" s="95"/>
      <c r="U99" s="95"/>
      <c r="V99" s="95"/>
      <c r="W99" s="95"/>
      <c r="X99" s="95"/>
    </row>
    <row r="100" spans="1:24" s="91" customFormat="1" ht="11.25" hidden="1">
      <c r="A100" s="96"/>
      <c r="B100" s="94"/>
      <c r="C100" s="94"/>
      <c r="D100" s="94"/>
      <c r="E100" s="94"/>
      <c r="G100" s="94"/>
      <c r="H100" s="94"/>
      <c r="I100" s="94"/>
      <c r="J100" s="94"/>
      <c r="K100" s="94"/>
      <c r="M100" s="94"/>
      <c r="N100" s="94"/>
      <c r="O100" s="94"/>
      <c r="P100" s="94"/>
      <c r="Q100" s="94"/>
      <c r="S100" s="97"/>
      <c r="T100" s="95"/>
      <c r="U100" s="95"/>
      <c r="V100" s="95"/>
      <c r="W100" s="95"/>
      <c r="X100" s="95"/>
    </row>
    <row r="101" spans="1:24" s="91" customFormat="1" ht="11.25" hidden="1">
      <c r="A101" s="94"/>
      <c r="B101" s="94"/>
      <c r="C101" s="94"/>
      <c r="D101" s="94"/>
      <c r="E101" s="94"/>
      <c r="G101" s="94"/>
      <c r="H101" s="94"/>
      <c r="I101" s="94"/>
      <c r="J101" s="94"/>
      <c r="K101" s="94"/>
      <c r="M101" s="94"/>
      <c r="N101" s="94"/>
      <c r="O101" s="94"/>
      <c r="P101" s="94"/>
      <c r="Q101" s="94"/>
      <c r="S101" s="95"/>
      <c r="T101" s="95"/>
      <c r="U101" s="95"/>
      <c r="V101" s="95"/>
      <c r="W101" s="95"/>
      <c r="X101" s="95"/>
    </row>
    <row r="102" spans="1:24" s="91" customFormat="1" ht="11.25" hidden="1">
      <c r="A102" s="94"/>
      <c r="B102" s="94"/>
      <c r="C102" s="94"/>
      <c r="D102" s="94"/>
      <c r="E102" s="94"/>
      <c r="G102" s="94"/>
      <c r="H102" s="94"/>
      <c r="I102" s="94"/>
      <c r="J102" s="94"/>
      <c r="K102" s="94"/>
      <c r="M102" s="94"/>
      <c r="N102" s="94"/>
      <c r="O102" s="94"/>
      <c r="P102" s="94"/>
      <c r="Q102" s="94"/>
      <c r="S102" s="95"/>
      <c r="T102" s="95"/>
      <c r="U102" s="95"/>
      <c r="V102" s="95"/>
      <c r="W102" s="95"/>
      <c r="X102" s="95"/>
    </row>
    <row r="103" spans="1:24" s="91" customFormat="1" ht="11.25" hidden="1">
      <c r="A103" s="94"/>
      <c r="B103" s="94"/>
      <c r="C103" s="94"/>
      <c r="D103" s="94"/>
      <c r="E103" s="94"/>
      <c r="G103" s="94"/>
      <c r="H103" s="94"/>
      <c r="I103" s="94"/>
      <c r="J103" s="94"/>
      <c r="K103" s="94"/>
      <c r="M103" s="94"/>
      <c r="N103" s="94"/>
      <c r="O103" s="94"/>
      <c r="P103" s="94"/>
      <c r="Q103" s="94"/>
      <c r="S103" s="95"/>
      <c r="T103" s="95"/>
      <c r="U103" s="95"/>
      <c r="V103" s="95"/>
      <c r="W103" s="95"/>
      <c r="X103" s="95"/>
    </row>
    <row r="104" spans="1:24" s="91" customFormat="1" ht="11.25" hidden="1">
      <c r="A104" s="94"/>
      <c r="B104" s="94"/>
      <c r="C104" s="94"/>
      <c r="D104" s="94"/>
      <c r="E104" s="94"/>
      <c r="G104" s="94"/>
      <c r="H104" s="94"/>
      <c r="I104" s="94"/>
      <c r="J104" s="94"/>
      <c r="K104" s="94"/>
      <c r="M104" s="94"/>
      <c r="N104" s="94"/>
      <c r="O104" s="94"/>
      <c r="P104" s="94"/>
      <c r="Q104" s="94"/>
      <c r="S104" s="95"/>
      <c r="T104" s="95"/>
      <c r="U104" s="95"/>
      <c r="V104" s="95"/>
      <c r="W104" s="95"/>
      <c r="X104" s="95"/>
    </row>
    <row r="105" spans="1:24" s="8" customFormat="1" ht="12.75" hidden="1">
      <c r="A105" s="103">
        <f>IF(SUM(B97:E97)&gt;1,"Nelze střídat vícekrát",0)</f>
        <v>0</v>
      </c>
      <c r="B105" s="135">
        <f>SUM(B99:B104)</f>
        <v>0</v>
      </c>
      <c r="C105" s="135">
        <f>SUM(C99:C104)</f>
        <v>0</v>
      </c>
      <c r="D105" s="135">
        <f>SUM(D99:D104)</f>
        <v>0</v>
      </c>
      <c r="E105" s="136">
        <f>SUM(E99:E104)</f>
        <v>0</v>
      </c>
      <c r="G105" s="103"/>
      <c r="H105" s="135"/>
      <c r="I105" s="135"/>
      <c r="J105" s="135"/>
      <c r="K105" s="136"/>
      <c r="M105" s="103">
        <f>IF(SUM(N97:Q97)&gt;1,"Nelze střídat vícekrát",0)</f>
        <v>0</v>
      </c>
      <c r="N105" s="135">
        <f>SUM(N99:N104)</f>
        <v>0</v>
      </c>
      <c r="O105" s="135">
        <f>SUM(O99:O104)</f>
        <v>0</v>
      </c>
      <c r="P105" s="135">
        <f>SUM(P99:P104)</f>
        <v>0</v>
      </c>
      <c r="Q105" s="136">
        <f>SUM(Q99:Q104)</f>
        <v>0</v>
      </c>
      <c r="S105" s="137"/>
      <c r="T105" s="137"/>
      <c r="U105" s="137"/>
      <c r="V105" s="137"/>
      <c r="W105" s="137"/>
      <c r="X105" s="137"/>
    </row>
    <row r="106" spans="5:24" s="8" customFormat="1" ht="13.5" hidden="1" thickBot="1">
      <c r="E106" s="138">
        <f>SUM($B$105:$E$105)</f>
        <v>0</v>
      </c>
      <c r="K106" s="138"/>
      <c r="Q106" s="138">
        <f>SUM(N105:Q105)</f>
        <v>0</v>
      </c>
      <c r="S106" s="137"/>
      <c r="T106" s="137"/>
      <c r="U106" s="137"/>
      <c r="V106" s="137"/>
      <c r="W106" s="137"/>
      <c r="X106" s="137"/>
    </row>
    <row r="107" spans="5:24" ht="12.75" hidden="1">
      <c r="E107" s="104"/>
      <c r="K107" s="104"/>
      <c r="Q107" s="104"/>
      <c r="S107" s="101"/>
      <c r="T107" s="101"/>
      <c r="U107" s="101"/>
      <c r="V107" s="101"/>
      <c r="W107" s="101"/>
      <c r="X107" s="101"/>
    </row>
    <row r="108" spans="1:24" s="146" customFormat="1" ht="13.5" hidden="1" thickBot="1">
      <c r="A108" s="139"/>
      <c r="B108" s="140"/>
      <c r="C108" s="141"/>
      <c r="D108" s="142"/>
      <c r="E108" s="143"/>
      <c r="F108" s="109"/>
      <c r="G108" s="144"/>
      <c r="H108" s="106"/>
      <c r="I108" s="145"/>
      <c r="J108" s="143"/>
      <c r="K108" s="109"/>
      <c r="L108" s="143"/>
      <c r="Q108" s="147"/>
      <c r="S108" s="142"/>
      <c r="T108" s="142"/>
      <c r="U108" s="142"/>
      <c r="V108" s="142"/>
      <c r="W108" s="142"/>
      <c r="X108" s="142"/>
    </row>
    <row r="109" spans="1:24" s="146" customFormat="1" ht="12.75" hidden="1">
      <c r="A109" s="111"/>
      <c r="B109" s="112"/>
      <c r="C109" s="113"/>
      <c r="D109" s="148"/>
      <c r="E109" s="149"/>
      <c r="F109" s="115" t="s">
        <v>191</v>
      </c>
      <c r="G109" s="111"/>
      <c r="H109" s="112"/>
      <c r="I109" s="113"/>
      <c r="J109" s="150"/>
      <c r="K109" s="116"/>
      <c r="L109" s="151"/>
      <c r="M109" s="151"/>
      <c r="Q109" s="147"/>
      <c r="S109" s="142"/>
      <c r="T109" s="142"/>
      <c r="U109" s="142"/>
      <c r="V109" s="142"/>
      <c r="W109" s="142"/>
      <c r="X109" s="142"/>
    </row>
    <row r="110" spans="1:24" s="146" customFormat="1" ht="12.75" hidden="1">
      <c r="A110" s="111"/>
      <c r="B110" s="112"/>
      <c r="C110" s="113"/>
      <c r="D110" s="148"/>
      <c r="E110" s="149"/>
      <c r="F110" s="115" t="s">
        <v>193</v>
      </c>
      <c r="G110" s="111"/>
      <c r="H110" s="112"/>
      <c r="I110" s="113"/>
      <c r="J110" s="150"/>
      <c r="K110" s="116"/>
      <c r="L110" s="151"/>
      <c r="M110" s="151"/>
      <c r="Q110" s="147"/>
      <c r="S110" s="142"/>
      <c r="T110" s="142"/>
      <c r="U110" s="142"/>
      <c r="V110" s="142"/>
      <c r="W110" s="142"/>
      <c r="X110" s="142"/>
    </row>
    <row r="111" spans="1:24" s="146" customFormat="1" ht="12.75" hidden="1">
      <c r="A111" s="111"/>
      <c r="B111" s="112"/>
      <c r="C111" s="113"/>
      <c r="D111" s="148"/>
      <c r="E111" s="149"/>
      <c r="F111" s="115" t="s">
        <v>195</v>
      </c>
      <c r="G111" s="111"/>
      <c r="H111" s="112"/>
      <c r="I111" s="113"/>
      <c r="J111" s="150"/>
      <c r="K111" s="116"/>
      <c r="L111" s="151"/>
      <c r="M111" s="151"/>
      <c r="Q111" s="147"/>
      <c r="S111" s="142"/>
      <c r="T111" s="142"/>
      <c r="U111" s="142"/>
      <c r="V111" s="142"/>
      <c r="W111" s="142"/>
      <c r="X111" s="142"/>
    </row>
    <row r="112" spans="1:24" s="146" customFormat="1" ht="12.75" hidden="1">
      <c r="A112" s="111"/>
      <c r="B112" s="112"/>
      <c r="C112" s="113"/>
      <c r="D112" s="148"/>
      <c r="E112" s="149"/>
      <c r="F112" s="115" t="s">
        <v>196</v>
      </c>
      <c r="G112" s="111"/>
      <c r="H112" s="112"/>
      <c r="I112" s="113"/>
      <c r="J112" s="150"/>
      <c r="K112" s="116"/>
      <c r="L112" s="151"/>
      <c r="M112" s="151"/>
      <c r="Q112" s="147"/>
      <c r="S112" s="142"/>
      <c r="T112" s="142"/>
      <c r="U112" s="142"/>
      <c r="V112" s="142"/>
      <c r="W112" s="142"/>
      <c r="X112" s="142"/>
    </row>
    <row r="113" spans="1:24" s="146" customFormat="1" ht="12.75" hidden="1">
      <c r="A113" s="111"/>
      <c r="B113" s="112"/>
      <c r="C113" s="113"/>
      <c r="D113" s="148"/>
      <c r="E113" s="149"/>
      <c r="F113" s="115" t="s">
        <v>197</v>
      </c>
      <c r="G113" s="111"/>
      <c r="H113" s="112"/>
      <c r="I113" s="113"/>
      <c r="J113" s="150"/>
      <c r="K113" s="116"/>
      <c r="L113" s="151"/>
      <c r="M113" s="151"/>
      <c r="Q113" s="147"/>
      <c r="S113" s="142"/>
      <c r="T113" s="142"/>
      <c r="U113" s="142"/>
      <c r="V113" s="142"/>
      <c r="W113" s="142"/>
      <c r="X113" s="142"/>
    </row>
    <row r="114" spans="1:24" s="146" customFormat="1" ht="12.75" hidden="1">
      <c r="A114" s="111"/>
      <c r="B114" s="112"/>
      <c r="C114" s="113"/>
      <c r="D114" s="148"/>
      <c r="E114" s="151"/>
      <c r="F114" s="118" t="s">
        <v>198</v>
      </c>
      <c r="G114" s="111"/>
      <c r="H114" s="112"/>
      <c r="I114" s="113"/>
      <c r="J114" s="150"/>
      <c r="K114" s="119"/>
      <c r="L114" s="151"/>
      <c r="M114" s="149"/>
      <c r="N114" s="152"/>
      <c r="O114" s="142"/>
      <c r="P114" s="142"/>
      <c r="Q114" s="142"/>
      <c r="R114" s="152"/>
      <c r="S114" s="142"/>
      <c r="T114" s="142"/>
      <c r="U114" s="142"/>
      <c r="V114" s="142"/>
      <c r="W114" s="142"/>
      <c r="X114" s="142"/>
    </row>
    <row r="115" spans="1:24" s="146" customFormat="1" ht="12.75" hidden="1">
      <c r="A115" s="111"/>
      <c r="B115" s="112"/>
      <c r="C115" s="113"/>
      <c r="D115" s="148"/>
      <c r="E115" s="151"/>
      <c r="F115" s="118" t="s">
        <v>199</v>
      </c>
      <c r="G115" s="111"/>
      <c r="H115" s="112"/>
      <c r="I115" s="113"/>
      <c r="J115" s="150"/>
      <c r="K115" s="119"/>
      <c r="L115" s="151"/>
      <c r="M115" s="149"/>
      <c r="N115" s="152"/>
      <c r="O115" s="142"/>
      <c r="P115" s="142"/>
      <c r="Q115" s="142"/>
      <c r="R115" s="152"/>
      <c r="S115" s="142"/>
      <c r="T115" s="142"/>
      <c r="U115" s="142"/>
      <c r="V115" s="142"/>
      <c r="W115" s="142"/>
      <c r="X115" s="142"/>
    </row>
    <row r="116" spans="1:24" s="146" customFormat="1" ht="12.75" hidden="1">
      <c r="A116" s="111"/>
      <c r="B116" s="112"/>
      <c r="C116" s="113"/>
      <c r="D116" s="148"/>
      <c r="E116" s="151"/>
      <c r="F116" s="118" t="s">
        <v>200</v>
      </c>
      <c r="G116" s="111"/>
      <c r="H116" s="112"/>
      <c r="I116" s="113"/>
      <c r="J116" s="150"/>
      <c r="K116" s="119"/>
      <c r="L116" s="151"/>
      <c r="M116" s="149"/>
      <c r="N116" s="152"/>
      <c r="O116" s="142"/>
      <c r="P116" s="142"/>
      <c r="Q116" s="142"/>
      <c r="R116" s="152"/>
      <c r="S116" s="142"/>
      <c r="T116" s="142"/>
      <c r="U116" s="142"/>
      <c r="V116" s="142"/>
      <c r="W116" s="142"/>
      <c r="X116" s="142"/>
    </row>
    <row r="117" spans="1:24" s="146" customFormat="1" ht="12.75" hidden="1">
      <c r="A117" s="111"/>
      <c r="B117" s="112"/>
      <c r="C117" s="113"/>
      <c r="D117" s="148"/>
      <c r="E117" s="151"/>
      <c r="F117" s="118" t="s">
        <v>201</v>
      </c>
      <c r="G117" s="111"/>
      <c r="H117" s="112"/>
      <c r="I117" s="113"/>
      <c r="J117" s="150"/>
      <c r="K117" s="119"/>
      <c r="L117" s="151"/>
      <c r="M117" s="149"/>
      <c r="N117" s="152"/>
      <c r="O117" s="142"/>
      <c r="P117" s="142"/>
      <c r="Q117" s="142"/>
      <c r="R117" s="152"/>
      <c r="S117" s="142"/>
      <c r="T117" s="142"/>
      <c r="U117" s="142"/>
      <c r="V117" s="142"/>
      <c r="W117" s="142"/>
      <c r="X117" s="142"/>
    </row>
    <row r="118" ht="11.25" hidden="1"/>
    <row r="119" ht="11.25" hidden="1"/>
    <row r="120" ht="11.25" hidden="1"/>
    <row r="121" ht="11.25" hidden="1"/>
    <row r="122" ht="11.25" hidden="1"/>
    <row r="123" ht="11.25" hidden="1"/>
    <row r="124" ht="11.25" hidden="1"/>
    <row r="125" ht="11.25" hidden="1"/>
    <row r="126" ht="11.25" hidden="1"/>
  </sheetData>
  <printOptions/>
  <pageMargins left="0.75" right="0.75" top="1" bottom="1" header="0.4921259845" footer="0.4921259845"/>
  <pageSetup orientation="portrait" paperSize="9" scale="76" r:id="rId3"/>
  <colBreaks count="1" manualBreakCount="1">
    <brk id="18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MiUr&amp;comp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Urbanek</dc:creator>
  <cp:keywords/>
  <dc:description/>
  <cp:lastModifiedBy>Michael Urbanek</cp:lastModifiedBy>
  <cp:lastPrinted>2004-05-09T18:53:07Z</cp:lastPrinted>
  <dcterms:created xsi:type="dcterms:W3CDTF">2004-05-09T18:27:49Z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