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15" windowWidth="9090" windowHeight="9450" activeTab="1"/>
  </bookViews>
  <sheets>
    <sheet name="titul" sheetId="1" r:id="rId1"/>
    <sheet name="jednotlivci" sheetId="2" r:id="rId2"/>
    <sheet name="družstva" sheetId="3" r:id="rId3"/>
    <sheet name="I.liga průběžně" sheetId="4" r:id="rId4"/>
  </sheets>
  <definedNames/>
  <calcPr fullCalcOnLoad="1"/>
</workbook>
</file>

<file path=xl/sharedStrings.xml><?xml version="1.0" encoding="utf-8"?>
<sst xmlns="http://schemas.openxmlformats.org/spreadsheetml/2006/main" count="796" uniqueCount="276">
  <si>
    <t>KDG Tovačov</t>
  </si>
  <si>
    <t>Macháček Zdeněk</t>
  </si>
  <si>
    <t>Netopil Pavel</t>
  </si>
  <si>
    <t>1.</t>
  </si>
  <si>
    <t>2.</t>
  </si>
  <si>
    <t>3.</t>
  </si>
  <si>
    <t>4.</t>
  </si>
  <si>
    <t>5.</t>
  </si>
  <si>
    <t>6.</t>
  </si>
  <si>
    <t>Muži :</t>
  </si>
  <si>
    <t>poř.</t>
  </si>
  <si>
    <t>jméno</t>
  </si>
  <si>
    <t>oddíl</t>
  </si>
  <si>
    <t>reg.</t>
  </si>
  <si>
    <t>kat.</t>
  </si>
  <si>
    <t>vt</t>
  </si>
  <si>
    <t>7.</t>
  </si>
  <si>
    <t>S</t>
  </si>
  <si>
    <t>body</t>
  </si>
  <si>
    <t>bon.</t>
  </si>
  <si>
    <t>celk.</t>
  </si>
  <si>
    <t>r1</t>
  </si>
  <si>
    <t>r2</t>
  </si>
  <si>
    <t>f</t>
  </si>
  <si>
    <t>M</t>
  </si>
  <si>
    <t>Ženy :</t>
  </si>
  <si>
    <t>Senioři :</t>
  </si>
  <si>
    <t>Junioři :</t>
  </si>
  <si>
    <t>Žáci :</t>
  </si>
  <si>
    <t>žá</t>
  </si>
  <si>
    <t>Bodování mužů:</t>
  </si>
  <si>
    <t>Bodování žen, seniorů, juniorů a žáků:</t>
  </si>
  <si>
    <t>Výsledková listina</t>
  </si>
  <si>
    <t>1.DGC Bystřice p.H.</t>
  </si>
  <si>
    <t>Mlčoch Ondřej</t>
  </si>
  <si>
    <t>Taurus Prostějov</t>
  </si>
  <si>
    <t>bez</t>
  </si>
  <si>
    <t>Doležel Jan</t>
  </si>
  <si>
    <t>MGC Holešov</t>
  </si>
  <si>
    <t>Mlčoch Martin</t>
  </si>
  <si>
    <t>Doležel Radek st.</t>
  </si>
  <si>
    <t>=</t>
  </si>
  <si>
    <t>MGC Jedovnice</t>
  </si>
  <si>
    <t>ME Blansko</t>
  </si>
  <si>
    <t>KGB Kojetín</t>
  </si>
  <si>
    <t>Rejhon Zdeněk</t>
  </si>
  <si>
    <t>Řehulka Jan st.</t>
  </si>
  <si>
    <t>Kučera Lukáš</t>
  </si>
  <si>
    <t>Doležel Radek ml.</t>
  </si>
  <si>
    <t>Vyška Miroslav</t>
  </si>
  <si>
    <t>Kutra Radomil</t>
  </si>
  <si>
    <t>údery</t>
  </si>
  <si>
    <t>8.</t>
  </si>
  <si>
    <t>Mikulík Oldřich</t>
  </si>
  <si>
    <t>Rimpler Josef</t>
  </si>
  <si>
    <t>SK Mlýn Přerov</t>
  </si>
  <si>
    <t>Nakládal Luděk</t>
  </si>
  <si>
    <t>Janáček Robert</t>
  </si>
  <si>
    <t>Papoušek Michal</t>
  </si>
  <si>
    <t>Šustová Romana</t>
  </si>
  <si>
    <t>Krafek Tomáš</t>
  </si>
  <si>
    <t>úderů</t>
  </si>
  <si>
    <t>Janáček R.</t>
  </si>
  <si>
    <t>Papoušek M.</t>
  </si>
  <si>
    <t>Hl.rozhodčí :</t>
  </si>
  <si>
    <t>Pom.rozhodčí :</t>
  </si>
  <si>
    <t>Ředitel turnaje :</t>
  </si>
  <si>
    <t>Jury :</t>
  </si>
  <si>
    <t>Vyška M.</t>
  </si>
  <si>
    <t>Kučera L.</t>
  </si>
  <si>
    <t>Láník Jan</t>
  </si>
  <si>
    <t>Rimpler Jiří</t>
  </si>
  <si>
    <t>Bureš Zdeněk</t>
  </si>
  <si>
    <t>Doležel Ivan</t>
  </si>
  <si>
    <t>Karásek Jiří</t>
  </si>
  <si>
    <t>KDG TJ Šternberk</t>
  </si>
  <si>
    <t>Procházka Emil</t>
  </si>
  <si>
    <t>Mucha Josef</t>
  </si>
  <si>
    <t>Čeladník Petr</t>
  </si>
  <si>
    <t>Tichá Andrea</t>
  </si>
  <si>
    <t>Večerka Miroslav</t>
  </si>
  <si>
    <t>Richterová Kateřina</t>
  </si>
  <si>
    <t>Ságnerová Lucie</t>
  </si>
  <si>
    <t>Luxová Barbora</t>
  </si>
  <si>
    <t>Mlčoch O.</t>
  </si>
  <si>
    <t>1.DGC Bystřice p.H. "B"</t>
  </si>
  <si>
    <t>Čeladník P.</t>
  </si>
  <si>
    <t>Mucha J.</t>
  </si>
  <si>
    <t>Procházka E.</t>
  </si>
  <si>
    <t>Richterová K.</t>
  </si>
  <si>
    <t>Tichá A.</t>
  </si>
  <si>
    <t>Luxová B.</t>
  </si>
  <si>
    <t>Šustová R.</t>
  </si>
  <si>
    <t>Celkem</t>
  </si>
  <si>
    <t>Přerov</t>
  </si>
  <si>
    <t>2</t>
  </si>
  <si>
    <t>Šíbl Zbyněk</t>
  </si>
  <si>
    <t>Vymazal Milan</t>
  </si>
  <si>
    <t>3</t>
  </si>
  <si>
    <t>1</t>
  </si>
  <si>
    <t>Urbánek Michael</t>
  </si>
  <si>
    <t>MGC 90 Brno</t>
  </si>
  <si>
    <t>MGC Olomouc</t>
  </si>
  <si>
    <t>4</t>
  </si>
  <si>
    <t>Havelka Martin</t>
  </si>
  <si>
    <t>Macho Ivan</t>
  </si>
  <si>
    <t>Straško Marián</t>
  </si>
  <si>
    <t>Dvořák Jan</t>
  </si>
  <si>
    <t>Fantal Jakub</t>
  </si>
  <si>
    <t>Dvořák Daniel</t>
  </si>
  <si>
    <t>Nakládalová Jana</t>
  </si>
  <si>
    <t>Smejkal Marek</t>
  </si>
  <si>
    <t>KDG Šternberk</t>
  </si>
  <si>
    <t>Hostašová Daniela</t>
  </si>
  <si>
    <t>Švihel Ladislav</t>
  </si>
  <si>
    <t>Roemer Ivan</t>
  </si>
  <si>
    <t>Skoupý Petr</t>
  </si>
  <si>
    <t>Doleželová Lenka</t>
  </si>
  <si>
    <t>Ž</t>
  </si>
  <si>
    <t>Kouřilová Petra</t>
  </si>
  <si>
    <t>Macháčková Šárka</t>
  </si>
  <si>
    <t>Techman Jiří</t>
  </si>
  <si>
    <t>PBM = 20</t>
  </si>
  <si>
    <t>Ladislav Švihel</t>
  </si>
  <si>
    <t>Zdeněk Rejhon</t>
  </si>
  <si>
    <t>Přerov - hala</t>
  </si>
  <si>
    <t>Machálek Dalibor</t>
  </si>
  <si>
    <t>Skoupý Martin</t>
  </si>
  <si>
    <t>Benešová Aneta</t>
  </si>
  <si>
    <t>4. MORAVIA TOUR</t>
  </si>
  <si>
    <t>29.-30.10.2005</t>
  </si>
  <si>
    <t>Hráno letmým startem ve 2 skupinách</t>
  </si>
  <si>
    <t>4. Moravia Tour</t>
  </si>
  <si>
    <t>I. Liga - Morava</t>
  </si>
  <si>
    <t>(smíšená družstva)</t>
  </si>
  <si>
    <t/>
  </si>
  <si>
    <t>MGC 90 Brno B</t>
  </si>
  <si>
    <t>TJ Start Kopřivnice</t>
  </si>
  <si>
    <t>Dvořáček Mojmír</t>
  </si>
  <si>
    <t>Svoboda Miroslav</t>
  </si>
  <si>
    <t>Bednář Jiří</t>
  </si>
  <si>
    <t>Kollárik Lukáš</t>
  </si>
  <si>
    <t>Handlová Simona</t>
  </si>
  <si>
    <t>Prokeš Jiří</t>
  </si>
  <si>
    <t>Hykel Vít</t>
  </si>
  <si>
    <t>Rieger Lumír</t>
  </si>
  <si>
    <t>Bednářová Radka</t>
  </si>
  <si>
    <t>MGC Olomouc B</t>
  </si>
  <si>
    <t>3 body</t>
  </si>
  <si>
    <t>2 body</t>
  </si>
  <si>
    <t>MGT Plupo Vratimov</t>
  </si>
  <si>
    <t>1 bod</t>
  </si>
  <si>
    <t>Gerža Pavel</t>
  </si>
  <si>
    <t>Modlitba Zdeněk</t>
  </si>
  <si>
    <t>Jašek Jindřich</t>
  </si>
  <si>
    <t>Fantal Miroslav</t>
  </si>
  <si>
    <t>(seniorská družstva)</t>
  </si>
  <si>
    <t>1. DGC Bystřice pod Hostýnem</t>
  </si>
  <si>
    <t>1. DGC Bystřice pod Host.</t>
  </si>
  <si>
    <t>(ženská družstva)</t>
  </si>
  <si>
    <t>Rajhelová Zdeňka</t>
  </si>
  <si>
    <t>Geržová Pavlína</t>
  </si>
  <si>
    <t>(juniorská družstva)</t>
  </si>
  <si>
    <t>JR Golf Rychnov nad Kněžnou</t>
  </si>
  <si>
    <t>1. DGC Bystřice pod Hostýnem B</t>
  </si>
  <si>
    <t>Sodoma Kamil</t>
  </si>
  <si>
    <t>Metelka Radim</t>
  </si>
  <si>
    <t>Bednář Pavel</t>
  </si>
  <si>
    <t>Janich Michal</t>
  </si>
  <si>
    <t>Bednář Petr</t>
  </si>
  <si>
    <t>JR Golf Rychnov nad Kněžn.</t>
  </si>
  <si>
    <t>1. DGC Bystřice pod Host. B</t>
  </si>
  <si>
    <t>(žákovská družstva)</t>
  </si>
  <si>
    <t>Pospíšil Martin</t>
  </si>
  <si>
    <t>Bednář Martin</t>
  </si>
  <si>
    <t>Krubner Jiří</t>
  </si>
  <si>
    <t>Kutáč Martin</t>
  </si>
  <si>
    <t xml:space="preserve">Průběžná tabulka l. ligy </t>
  </si>
  <si>
    <t>sezóna 2005 / 2006</t>
  </si>
  <si>
    <t xml:space="preserve">1. </t>
  </si>
  <si>
    <t>smíšená družstva (uzavřená soutěž)</t>
  </si>
  <si>
    <t>I. Liga Morava                          smíšená družstva</t>
  </si>
  <si>
    <t>Bystřice p.H.</t>
  </si>
  <si>
    <t>???</t>
  </si>
  <si>
    <t>MGC 90 Brno "B"</t>
  </si>
  <si>
    <t>Start Kopřivnice</t>
  </si>
  <si>
    <t>MGC Olomouc "B"</t>
  </si>
  <si>
    <t xml:space="preserve">2. </t>
  </si>
  <si>
    <t>ostatní družstva (otevřené soutěže)</t>
  </si>
  <si>
    <t>I. Liga Morava                                seniorská družstva</t>
  </si>
  <si>
    <t xml:space="preserve">MGC Olomouc </t>
  </si>
  <si>
    <t>I. Liga Morava                        ženská družstva</t>
  </si>
  <si>
    <t>I. Liga Morava                               juniorská družstva</t>
  </si>
  <si>
    <t>JR Golf Rychnov n.K.</t>
  </si>
  <si>
    <t>I. Liga Morava                             žákovská družstva</t>
  </si>
  <si>
    <t>Přerov   29.- 30. 10. 2005</t>
  </si>
  <si>
    <t>4. MT 2005</t>
  </si>
  <si>
    <t>MTG-hala</t>
  </si>
  <si>
    <t>Pořadí ve 2.kole soutěže:</t>
  </si>
  <si>
    <t>sestavil Milan Trnkal</t>
  </si>
  <si>
    <r>
      <t>Prémie =</t>
    </r>
    <r>
      <rPr>
        <sz val="9"/>
        <rFont val="Garamond"/>
        <family val="1"/>
      </rPr>
      <t xml:space="preserve"> 20/3 = 6,66 = </t>
    </r>
    <r>
      <rPr>
        <b/>
        <sz val="9"/>
        <rFont val="Garamond"/>
        <family val="1"/>
      </rPr>
      <t>k 7. bodovanému místu</t>
    </r>
  </si>
  <si>
    <t>Švehlíková Silvie</t>
  </si>
  <si>
    <t>1. DGC Bystřice p. H.</t>
  </si>
  <si>
    <t>J</t>
  </si>
  <si>
    <t>Stančík Michal</t>
  </si>
  <si>
    <t>Honková Tereza</t>
  </si>
  <si>
    <t>Svoboda Martin</t>
  </si>
  <si>
    <t>Metyš Jan</t>
  </si>
  <si>
    <t>Švehla Michal</t>
  </si>
  <si>
    <t>Pohanka Pavel</t>
  </si>
  <si>
    <t>Gerža Vít</t>
  </si>
  <si>
    <t>Holub Leopold</t>
  </si>
  <si>
    <t>SMG 2000</t>
  </si>
  <si>
    <t>Kubík Josef</t>
  </si>
  <si>
    <t>TJ Unex Uničov</t>
  </si>
  <si>
    <t>JR Golf Rychnov n. Kn.</t>
  </si>
  <si>
    <t>Bednář P.</t>
  </si>
  <si>
    <t>Bednář M.</t>
  </si>
  <si>
    <t>5</t>
  </si>
  <si>
    <t>Janichová Jitka</t>
  </si>
  <si>
    <r>
      <t xml:space="preserve">PAR - přepočet na 7 okruhů: </t>
    </r>
    <r>
      <rPr>
        <sz val="10"/>
        <rFont val="Garamond"/>
        <family val="1"/>
      </rPr>
      <t>185 / 8 x 7 = 161,9 =</t>
    </r>
    <r>
      <rPr>
        <b/>
        <sz val="10"/>
        <rFont val="Garamond"/>
        <family val="1"/>
      </rPr>
      <t xml:space="preserve"> 162 úderů</t>
    </r>
  </si>
  <si>
    <r>
      <t>PAR</t>
    </r>
    <r>
      <rPr>
        <sz val="10"/>
        <rFont val="Garamond"/>
        <family val="1"/>
      </rPr>
      <t xml:space="preserve"> /8 okruhů/ = 927/5 = 185,4 = </t>
    </r>
    <r>
      <rPr>
        <b/>
        <sz val="10"/>
        <rFont val="Garamond"/>
        <family val="1"/>
      </rPr>
      <t xml:space="preserve">185 úderů </t>
    </r>
  </si>
  <si>
    <t>KDG 2000 Ostrava</t>
  </si>
  <si>
    <t>Rajhelová Z.</t>
  </si>
  <si>
    <t>Pospíšil M.</t>
  </si>
  <si>
    <t>Fantal M.</t>
  </si>
  <si>
    <t>Gerža P.</t>
  </si>
  <si>
    <t>Doležel R. ml.</t>
  </si>
  <si>
    <t>Kutáč M.</t>
  </si>
  <si>
    <t>Hostašová D.</t>
  </si>
  <si>
    <t>Večerka M.</t>
  </si>
  <si>
    <t>Nakládalová J.</t>
  </si>
  <si>
    <t>Modlitba Z.</t>
  </si>
  <si>
    <t>Krubner J.</t>
  </si>
  <si>
    <t>Janich M.</t>
  </si>
  <si>
    <t xml:space="preserve"> bodů</t>
  </si>
  <si>
    <t xml:space="preserve"> body</t>
  </si>
  <si>
    <t>bodů</t>
  </si>
  <si>
    <t>Doležel J.</t>
  </si>
  <si>
    <t>Machálek D.</t>
  </si>
  <si>
    <t>Kutra R.</t>
  </si>
  <si>
    <t xml:space="preserve"> bod</t>
  </si>
  <si>
    <t>Švehlíková S.</t>
  </si>
  <si>
    <t>Metelka R.</t>
  </si>
  <si>
    <t>Sodoma K.</t>
  </si>
  <si>
    <t>Nakládal L.</t>
  </si>
  <si>
    <t>Kouřilová P.</t>
  </si>
  <si>
    <t>Doleželová L.</t>
  </si>
  <si>
    <t>Benešová A.</t>
  </si>
  <si>
    <t>Bednářová R.</t>
  </si>
  <si>
    <t>Handlová S.</t>
  </si>
  <si>
    <t>Bartošková</t>
  </si>
  <si>
    <t>Ságnerová L.</t>
  </si>
  <si>
    <t>Geržová P.</t>
  </si>
  <si>
    <t>nenastoupili</t>
  </si>
  <si>
    <t>Rimpler Jos.</t>
  </si>
  <si>
    <t>Jašek J.</t>
  </si>
  <si>
    <t>Techman J.</t>
  </si>
  <si>
    <t>Švihel L.</t>
  </si>
  <si>
    <t>Dvořák D.</t>
  </si>
  <si>
    <t>Urbánek M.</t>
  </si>
  <si>
    <t>Bednář J.</t>
  </si>
  <si>
    <t>Dvořáček M.</t>
  </si>
  <si>
    <t>Gerža V.</t>
  </si>
  <si>
    <t>Fantal J.</t>
  </si>
  <si>
    <t>Svoboda M.</t>
  </si>
  <si>
    <t>Kollárik L.</t>
  </si>
  <si>
    <t>Prokeš J.</t>
  </si>
  <si>
    <t>Hykel V.</t>
  </si>
  <si>
    <t>Rieger L.</t>
  </si>
  <si>
    <t>Roemer I.</t>
  </si>
  <si>
    <t>1.-2.</t>
  </si>
  <si>
    <t>Ivan Doležel, Martin Žaloudek</t>
  </si>
  <si>
    <t>Zdeněk Rejhon, Ladislav Švihel, Ivan Roemer, Radek Doležel st., Jiří Prokeš</t>
  </si>
  <si>
    <t>nebodující</t>
  </si>
  <si>
    <t>PBM - 1*1+5*1+7*0,8+7*0,6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</si>
</sst>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Arial CE"/>
      <family val="0"/>
    </font>
    <font>
      <sz val="8"/>
      <name val="Arial"/>
      <family val="0"/>
    </font>
    <font>
      <sz val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9"/>
      <name val="Symbol"/>
      <family val="1"/>
    </font>
    <font>
      <i/>
      <sz val="9"/>
      <name val="Garamond"/>
      <family val="1"/>
    </font>
    <font>
      <b/>
      <sz val="10"/>
      <name val="Garamond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9"/>
      <color indexed="48"/>
      <name val="Garamond"/>
      <family val="1"/>
    </font>
    <font>
      <b/>
      <sz val="9"/>
      <color indexed="10"/>
      <name val="Garamond"/>
      <family val="1"/>
    </font>
    <font>
      <sz val="8"/>
      <color indexed="57"/>
      <name val="Garamond"/>
      <family val="1"/>
    </font>
    <font>
      <b/>
      <sz val="48"/>
      <name val="Garamond"/>
      <family val="1"/>
    </font>
    <font>
      <b/>
      <sz val="11"/>
      <name val="Garamond"/>
      <family val="1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Symbol"/>
      <family val="1"/>
    </font>
    <font>
      <i/>
      <sz val="8"/>
      <name val="Garamond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9"/>
      <color indexed="17"/>
      <name val="Garamond"/>
      <family val="1"/>
    </font>
    <font>
      <b/>
      <sz val="20"/>
      <name val="Garamond"/>
      <family val="1"/>
    </font>
    <font>
      <b/>
      <sz val="36"/>
      <name val="Garamond"/>
      <family val="1"/>
    </font>
    <font>
      <b/>
      <sz val="8"/>
      <name val="Arial"/>
      <family val="2"/>
    </font>
    <font>
      <sz val="10"/>
      <name val="MS Sans Serif"/>
      <family val="0"/>
    </font>
    <font>
      <b/>
      <sz val="12"/>
      <name val="Arial CE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8"/>
      <name val="Arial"/>
      <family val="2"/>
    </font>
    <font>
      <sz val="14"/>
      <name val="Garamond"/>
      <family val="1"/>
    </font>
    <font>
      <b/>
      <sz val="12"/>
      <name val="Garamond"/>
      <family val="1"/>
    </font>
    <font>
      <b/>
      <sz val="10"/>
      <name val="Arial"/>
      <family val="0"/>
    </font>
    <font>
      <sz val="7"/>
      <name val="Arial CE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9"/>
      <name val="Garamond"/>
      <family val="1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2" fontId="2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4" fontId="6" fillId="0" borderId="0" xfId="19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9" fillId="0" borderId="0" xfId="20" applyFont="1">
      <alignment/>
      <protection/>
    </xf>
    <xf numFmtId="0" fontId="35" fillId="0" borderId="0" xfId="20" applyFont="1" applyAlignment="1">
      <alignment horizontal="center"/>
      <protection/>
    </xf>
    <xf numFmtId="0" fontId="34" fillId="0" borderId="0" xfId="20">
      <alignment/>
      <protection/>
    </xf>
    <xf numFmtId="0" fontId="35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left"/>
      <protection/>
    </xf>
    <xf numFmtId="0" fontId="7" fillId="0" borderId="2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7" fillId="0" borderId="6" xfId="20" applyFont="1" applyFill="1" applyBorder="1" applyAlignment="1">
      <alignment horizontal="center"/>
      <protection/>
    </xf>
    <xf numFmtId="0" fontId="7" fillId="0" borderId="7" xfId="20" applyFont="1" applyFill="1" applyBorder="1" applyAlignment="1">
      <alignment horizontal="left"/>
      <protection/>
    </xf>
    <xf numFmtId="3" fontId="7" fillId="0" borderId="6" xfId="20" applyNumberFormat="1" applyFont="1" applyFill="1" applyBorder="1" applyAlignment="1">
      <alignment horizontal="center"/>
      <protection/>
    </xf>
    <xf numFmtId="3" fontId="7" fillId="0" borderId="8" xfId="20" applyNumberFormat="1" applyFont="1" applyFill="1" applyBorder="1" applyAlignment="1">
      <alignment horizontal="center"/>
      <protection/>
    </xf>
    <xf numFmtId="3" fontId="7" fillId="0" borderId="7" xfId="20" applyNumberFormat="1" applyFont="1" applyFill="1" applyBorder="1" applyAlignment="1">
      <alignment horizontal="center"/>
      <protection/>
    </xf>
    <xf numFmtId="3" fontId="7" fillId="0" borderId="9" xfId="20" applyNumberFormat="1" applyFont="1" applyFill="1" applyBorder="1" applyAlignment="1">
      <alignment horizontal="center"/>
      <protection/>
    </xf>
    <xf numFmtId="3" fontId="7" fillId="0" borderId="1" xfId="20" applyNumberFormat="1" applyFont="1" applyFill="1" applyBorder="1" applyAlignment="1">
      <alignment horizontal="center"/>
      <protection/>
    </xf>
    <xf numFmtId="3" fontId="7" fillId="0" borderId="10" xfId="20" applyNumberFormat="1" applyFont="1" applyFill="1" applyBorder="1" applyAlignment="1">
      <alignment horizontal="center"/>
      <protection/>
    </xf>
    <xf numFmtId="0" fontId="7" fillId="0" borderId="9" xfId="20" applyFont="1" applyFill="1" applyBorder="1" applyAlignment="1">
      <alignment horizontal="center"/>
      <protection/>
    </xf>
    <xf numFmtId="0" fontId="7" fillId="0" borderId="10" xfId="20" applyFont="1" applyFill="1" applyBorder="1" applyAlignment="1">
      <alignment horizontal="left"/>
      <protection/>
    </xf>
    <xf numFmtId="3" fontId="7" fillId="0" borderId="11" xfId="20" applyNumberFormat="1" applyFont="1" applyFill="1" applyBorder="1" applyAlignment="1">
      <alignment horizontal="center"/>
      <protection/>
    </xf>
    <xf numFmtId="0" fontId="7" fillId="0" borderId="11" xfId="20" applyNumberFormat="1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5" xfId="20" applyFont="1" applyFill="1" applyBorder="1" applyAlignment="1">
      <alignment horizontal="left"/>
      <protection/>
    </xf>
    <xf numFmtId="3" fontId="7" fillId="0" borderId="2" xfId="20" applyNumberFormat="1" applyFont="1" applyFill="1" applyBorder="1" applyAlignment="1">
      <alignment horizontal="center"/>
      <protection/>
    </xf>
    <xf numFmtId="3" fontId="7" fillId="0" borderId="3" xfId="20" applyNumberFormat="1" applyFont="1" applyFill="1" applyBorder="1" applyAlignment="1">
      <alignment horizontal="center"/>
      <protection/>
    </xf>
    <xf numFmtId="3" fontId="7" fillId="0" borderId="5" xfId="20" applyNumberFormat="1" applyFont="1" applyFill="1" applyBorder="1" applyAlignment="1">
      <alignment horizontal="center"/>
      <protection/>
    </xf>
    <xf numFmtId="3" fontId="7" fillId="0" borderId="12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3" fontId="7" fillId="0" borderId="0" xfId="20" applyNumberFormat="1" applyFont="1" applyFill="1" applyBorder="1" applyAlignment="1">
      <alignment horizontal="center"/>
      <protection/>
    </xf>
    <xf numFmtId="0" fontId="7" fillId="0" borderId="11" xfId="20" applyFont="1" applyFill="1" applyBorder="1" applyAlignment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2" fontId="37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164" fontId="33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8" fillId="0" borderId="0" xfId="21" applyFont="1" applyBorder="1" applyAlignment="1">
      <alignment horizontal="left"/>
      <protection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3" fontId="7" fillId="0" borderId="19" xfId="20" applyNumberFormat="1" applyFont="1" applyFill="1" applyBorder="1" applyAlignment="1">
      <alignment horizontal="center"/>
      <protection/>
    </xf>
    <xf numFmtId="3" fontId="7" fillId="0" borderId="20" xfId="20" applyNumberFormat="1" applyFont="1" applyFill="1" applyBorder="1" applyAlignment="1">
      <alignment horizontal="center"/>
      <protection/>
    </xf>
    <xf numFmtId="3" fontId="7" fillId="0" borderId="21" xfId="20" applyNumberFormat="1" applyFont="1" applyFill="1" applyBorder="1" applyAlignment="1">
      <alignment horizontal="center"/>
      <protection/>
    </xf>
    <xf numFmtId="0" fontId="7" fillId="0" borderId="22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/>
      <protection/>
    </xf>
    <xf numFmtId="0" fontId="7" fillId="0" borderId="23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7" fillId="0" borderId="25" xfId="20" applyFont="1" applyBorder="1" applyAlignment="1">
      <alignment horizontal="left"/>
      <protection/>
    </xf>
    <xf numFmtId="3" fontId="7" fillId="0" borderId="24" xfId="20" applyNumberFormat="1" applyFont="1" applyBorder="1" applyAlignment="1">
      <alignment horizontal="center"/>
      <protection/>
    </xf>
    <xf numFmtId="3" fontId="7" fillId="0" borderId="26" xfId="20" applyNumberFormat="1" applyFont="1" applyBorder="1" applyAlignment="1">
      <alignment horizontal="center"/>
      <protection/>
    </xf>
    <xf numFmtId="3" fontId="7" fillId="0" borderId="26" xfId="20" applyNumberFormat="1" applyFont="1" applyFill="1" applyBorder="1" applyAlignment="1">
      <alignment horizontal="center"/>
      <protection/>
    </xf>
    <xf numFmtId="3" fontId="7" fillId="0" borderId="27" xfId="20" applyNumberFormat="1" applyFont="1" applyFill="1" applyBorder="1" applyAlignment="1">
      <alignment horizontal="center"/>
      <protection/>
    </xf>
    <xf numFmtId="3" fontId="7" fillId="0" borderId="17" xfId="20" applyNumberFormat="1" applyFont="1" applyBorder="1" applyAlignment="1">
      <alignment horizontal="center"/>
      <protection/>
    </xf>
    <xf numFmtId="3" fontId="7" fillId="0" borderId="27" xfId="20" applyNumberFormat="1" applyFont="1" applyBorder="1" applyAlignment="1">
      <alignment horizontal="center"/>
      <protection/>
    </xf>
    <xf numFmtId="0" fontId="7" fillId="0" borderId="28" xfId="20" applyFont="1" applyBorder="1" applyAlignment="1">
      <alignment horizontal="center"/>
      <protection/>
    </xf>
    <xf numFmtId="0" fontId="7" fillId="0" borderId="29" xfId="20" applyFont="1" applyBorder="1" applyAlignment="1">
      <alignment horizontal="left"/>
      <protection/>
    </xf>
    <xf numFmtId="3" fontId="7" fillId="0" borderId="9" xfId="20" applyNumberFormat="1" applyFont="1" applyBorder="1" applyAlignment="1">
      <alignment horizontal="center"/>
      <protection/>
    </xf>
    <xf numFmtId="3" fontId="7" fillId="0" borderId="1" xfId="20" applyNumberFormat="1" applyFont="1" applyBorder="1" applyAlignment="1">
      <alignment horizontal="center"/>
      <protection/>
    </xf>
    <xf numFmtId="3" fontId="7" fillId="0" borderId="14" xfId="20" applyNumberFormat="1" applyFont="1" applyBorder="1" applyAlignment="1">
      <alignment horizontal="center"/>
      <protection/>
    </xf>
    <xf numFmtId="3" fontId="7" fillId="0" borderId="30" xfId="20" applyNumberFormat="1" applyFont="1" applyBorder="1" applyAlignment="1">
      <alignment horizontal="center"/>
      <protection/>
    </xf>
    <xf numFmtId="0" fontId="7" fillId="0" borderId="5" xfId="20" applyFont="1" applyBorder="1" applyAlignment="1">
      <alignment horizontal="left"/>
      <protection/>
    </xf>
    <xf numFmtId="3" fontId="7" fillId="0" borderId="2" xfId="20" applyNumberFormat="1" applyFont="1" applyBorder="1" applyAlignment="1">
      <alignment horizontal="center"/>
      <protection/>
    </xf>
    <xf numFmtId="3" fontId="7" fillId="0" borderId="3" xfId="20" applyNumberFormat="1" applyFont="1" applyBorder="1" applyAlignment="1">
      <alignment horizontal="center"/>
      <protection/>
    </xf>
    <xf numFmtId="3" fontId="7" fillId="0" borderId="31" xfId="20" applyNumberFormat="1" applyFont="1" applyBorder="1" applyAlignment="1">
      <alignment horizontal="center"/>
      <protection/>
    </xf>
    <xf numFmtId="3" fontId="7" fillId="0" borderId="5" xfId="20" applyNumberFormat="1" applyFont="1" applyBorder="1" applyAlignment="1">
      <alignment horizontal="center"/>
      <protection/>
    </xf>
    <xf numFmtId="0" fontId="34" fillId="0" borderId="0" xfId="20" applyFill="1">
      <alignment/>
      <protection/>
    </xf>
    <xf numFmtId="0" fontId="7" fillId="0" borderId="27" xfId="20" applyFont="1" applyBorder="1" applyAlignment="1">
      <alignment horizontal="left"/>
      <protection/>
    </xf>
    <xf numFmtId="3" fontId="7" fillId="0" borderId="32" xfId="20" applyNumberFormat="1" applyFont="1" applyFill="1" applyBorder="1" applyAlignment="1">
      <alignment horizontal="center"/>
      <protection/>
    </xf>
    <xf numFmtId="3" fontId="7" fillId="0" borderId="33" xfId="20" applyNumberFormat="1" applyFont="1" applyFill="1" applyBorder="1" applyAlignment="1">
      <alignment horizontal="center"/>
      <protection/>
    </xf>
    <xf numFmtId="3" fontId="7" fillId="0" borderId="34" xfId="20" applyNumberFormat="1" applyFont="1" applyBorder="1" applyAlignment="1">
      <alignment horizontal="center"/>
      <protection/>
    </xf>
    <xf numFmtId="3" fontId="7" fillId="0" borderId="35" xfId="20" applyNumberFormat="1" applyFont="1" applyBorder="1" applyAlignment="1">
      <alignment horizontal="center"/>
      <protection/>
    </xf>
    <xf numFmtId="0" fontId="7" fillId="0" borderId="36" xfId="20" applyFont="1" applyBorder="1" applyAlignment="1">
      <alignment horizontal="left"/>
      <protection/>
    </xf>
    <xf numFmtId="3" fontId="7" fillId="0" borderId="37" xfId="20" applyNumberFormat="1" applyFont="1" applyFill="1" applyBorder="1" applyAlignment="1">
      <alignment horizontal="center"/>
      <protection/>
    </xf>
    <xf numFmtId="3" fontId="7" fillId="0" borderId="23" xfId="20" applyNumberFormat="1" applyFont="1" applyFill="1" applyBorder="1" applyAlignment="1">
      <alignment horizontal="center"/>
      <protection/>
    </xf>
    <xf numFmtId="3" fontId="7" fillId="0" borderId="22" xfId="20" applyNumberFormat="1" applyFont="1" applyBorder="1" applyAlignment="1">
      <alignment horizontal="center"/>
      <protection/>
    </xf>
    <xf numFmtId="3" fontId="7" fillId="0" borderId="36" xfId="20" applyNumberFormat="1" applyFont="1" applyBorder="1" applyAlignment="1">
      <alignment horizontal="center"/>
      <protection/>
    </xf>
    <xf numFmtId="0" fontId="34" fillId="0" borderId="0" xfId="20" applyBorder="1">
      <alignment/>
      <protection/>
    </xf>
    <xf numFmtId="3" fontId="7" fillId="0" borderId="31" xfId="20" applyNumberFormat="1" applyFont="1" applyFill="1" applyBorder="1" applyAlignment="1">
      <alignment horizontal="center"/>
      <protection/>
    </xf>
    <xf numFmtId="3" fontId="7" fillId="0" borderId="4" xfId="20" applyNumberFormat="1" applyFont="1" applyFill="1" applyBorder="1" applyAlignment="1">
      <alignment horizontal="center"/>
      <protection/>
    </xf>
    <xf numFmtId="3" fontId="7" fillId="0" borderId="24" xfId="20" applyNumberFormat="1" applyFont="1" applyFill="1" applyBorder="1" applyAlignment="1">
      <alignment horizontal="center"/>
      <protection/>
    </xf>
    <xf numFmtId="171" fontId="7" fillId="0" borderId="27" xfId="20" applyNumberFormat="1" applyFont="1" applyFill="1" applyBorder="1" applyAlignment="1">
      <alignment horizontal="center"/>
      <protection/>
    </xf>
    <xf numFmtId="0" fontId="7" fillId="0" borderId="27" xfId="20" applyNumberFormat="1" applyFont="1" applyBorder="1" applyAlignment="1">
      <alignment horizontal="center"/>
      <protection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left"/>
      <protection/>
    </xf>
    <xf numFmtId="3" fontId="7" fillId="0" borderId="10" xfId="20" applyNumberFormat="1" applyFont="1" applyBorder="1" applyAlignment="1">
      <alignment horizontal="center"/>
      <protection/>
    </xf>
    <xf numFmtId="0" fontId="7" fillId="0" borderId="30" xfId="20" applyFont="1" applyBorder="1" applyAlignment="1">
      <alignment horizontal="left"/>
      <protection/>
    </xf>
    <xf numFmtId="3" fontId="7" fillId="0" borderId="28" xfId="20" applyNumberFormat="1" applyFont="1" applyFill="1" applyBorder="1" applyAlignment="1">
      <alignment horizontal="center"/>
      <protection/>
    </xf>
    <xf numFmtId="3" fontId="7" fillId="0" borderId="38" xfId="20" applyNumberFormat="1" applyFont="1" applyFill="1" applyBorder="1" applyAlignment="1">
      <alignment horizontal="center"/>
      <protection/>
    </xf>
    <xf numFmtId="171" fontId="7" fillId="0" borderId="30" xfId="20" applyNumberFormat="1" applyFont="1" applyFill="1" applyBorder="1" applyAlignment="1">
      <alignment horizontal="center"/>
      <protection/>
    </xf>
    <xf numFmtId="3" fontId="7" fillId="0" borderId="28" xfId="20" applyNumberFormat="1" applyFont="1" applyBorder="1" applyAlignment="1">
      <alignment horizontal="center"/>
      <protection/>
    </xf>
    <xf numFmtId="3" fontId="7" fillId="0" borderId="39" xfId="20" applyNumberFormat="1" applyFont="1" applyFill="1" applyBorder="1" applyAlignment="1">
      <alignment horizontal="center"/>
      <protection/>
    </xf>
    <xf numFmtId="3" fontId="7" fillId="0" borderId="40" xfId="20" applyNumberFormat="1" applyFont="1" applyFill="1" applyBorder="1" applyAlignment="1">
      <alignment horizontal="center"/>
      <protection/>
    </xf>
    <xf numFmtId="0" fontId="7" fillId="0" borderId="36" xfId="20" applyFont="1" applyBorder="1" applyAlignment="1">
      <alignment horizontal="center"/>
      <protection/>
    </xf>
    <xf numFmtId="0" fontId="7" fillId="0" borderId="34" xfId="20" applyFont="1" applyBorder="1" applyAlignment="1">
      <alignment horizontal="center"/>
      <protection/>
    </xf>
    <xf numFmtId="0" fontId="7" fillId="0" borderId="10" xfId="20" applyNumberFormat="1" applyFont="1" applyBorder="1" applyAlignment="1">
      <alignment horizontal="center"/>
      <protection/>
    </xf>
    <xf numFmtId="0" fontId="7" fillId="0" borderId="1" xfId="20" applyFont="1" applyFill="1" applyBorder="1" applyAlignment="1">
      <alignment horizontal="center"/>
      <protection/>
    </xf>
    <xf numFmtId="0" fontId="7" fillId="0" borderId="29" xfId="20" applyFont="1" applyFill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3" fontId="7" fillId="0" borderId="29" xfId="20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/>
      <protection/>
    </xf>
    <xf numFmtId="164" fontId="27" fillId="0" borderId="0" xfId="0" applyNumberFormat="1" applyFont="1" applyAlignment="1">
      <alignment horizontal="center"/>
    </xf>
    <xf numFmtId="2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3" fillId="0" borderId="1" xfId="0" applyFont="1" applyBorder="1" applyAlignment="1">
      <alignment/>
    </xf>
    <xf numFmtId="0" fontId="6" fillId="0" borderId="43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3" fontId="7" fillId="0" borderId="11" xfId="20" applyNumberFormat="1" applyFont="1" applyBorder="1" applyAlignment="1">
      <alignment horizontal="center"/>
      <protection/>
    </xf>
    <xf numFmtId="0" fontId="7" fillId="0" borderId="26" xfId="20" applyNumberFormat="1" applyFont="1" applyFill="1" applyBorder="1" applyAlignment="1">
      <alignment horizontal="center"/>
      <protection/>
    </xf>
    <xf numFmtId="0" fontId="7" fillId="0" borderId="26" xfId="20" applyFont="1" applyFill="1" applyBorder="1" applyAlignment="1">
      <alignment horizontal="center"/>
      <protection/>
    </xf>
    <xf numFmtId="0" fontId="7" fillId="0" borderId="33" xfId="20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6" xfId="20" applyFont="1" applyBorder="1" applyAlignment="1">
      <alignment horizontal="center" wrapText="1"/>
      <protection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horizontal="center" vertical="center" wrapText="1"/>
      <protection/>
    </xf>
    <xf numFmtId="0" fontId="45" fillId="0" borderId="24" xfId="20" applyFont="1" applyBorder="1" applyAlignment="1">
      <alignment horizontal="center" wrapText="1"/>
      <protection/>
    </xf>
    <xf numFmtId="0" fontId="45" fillId="0" borderId="26" xfId="20" applyFont="1" applyBorder="1" applyAlignment="1">
      <alignment horizontal="center" wrapText="1"/>
      <protection/>
    </xf>
    <xf numFmtId="0" fontId="29" fillId="0" borderId="0" xfId="20" applyFont="1" applyAlignment="1">
      <alignment horizontal="center"/>
      <protection/>
    </xf>
    <xf numFmtId="0" fontId="35" fillId="0" borderId="0" xfId="20" applyFont="1" applyAlignment="1">
      <alignment horizontal="center"/>
      <protection/>
    </xf>
    <xf numFmtId="0" fontId="7" fillId="0" borderId="46" xfId="20" applyFont="1" applyBorder="1" applyAlignment="1">
      <alignment horizontal="center" vertical="center" wrapText="1"/>
      <protection/>
    </xf>
    <xf numFmtId="0" fontId="7" fillId="0" borderId="42" xfId="20" applyFont="1" applyBorder="1" applyAlignment="1">
      <alignment horizontal="center" vertical="center" wrapText="1"/>
      <protection/>
    </xf>
    <xf numFmtId="0" fontId="7" fillId="0" borderId="47" xfId="20" applyFont="1" applyBorder="1" applyAlignment="1">
      <alignment horizontal="center" vertical="center" wrapText="1"/>
      <protection/>
    </xf>
    <xf numFmtId="0" fontId="7" fillId="0" borderId="21" xfId="20" applyFont="1" applyBorder="1" applyAlignment="1">
      <alignment horizontal="center" vertical="center" wrapText="1"/>
      <protection/>
    </xf>
    <xf numFmtId="0" fontId="7" fillId="0" borderId="41" xfId="20" applyFont="1" applyBorder="1" applyAlignment="1">
      <alignment horizontal="center" vertical="center" wrapText="1"/>
      <protection/>
    </xf>
    <xf numFmtId="0" fontId="7" fillId="0" borderId="48" xfId="20" applyFont="1" applyBorder="1" applyAlignment="1">
      <alignment horizontal="center" vertical="center" wrapText="1"/>
      <protection/>
    </xf>
    <xf numFmtId="0" fontId="7" fillId="0" borderId="26" xfId="20" applyFont="1" applyFill="1" applyBorder="1" applyAlignment="1">
      <alignment horizontal="center" wrapText="1"/>
      <protection/>
    </xf>
    <xf numFmtId="0" fontId="7" fillId="0" borderId="33" xfId="20" applyFont="1" applyBorder="1" applyAlignment="1">
      <alignment horizontal="center" wrapText="1"/>
      <protection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27" xfId="20" applyFont="1" applyBorder="1" applyAlignment="1">
      <alignment horizontal="center" vertical="center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GASTAV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7</xdr:col>
      <xdr:colOff>142875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0975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A22" sqref="A22:J22"/>
    </sheetView>
  </sheetViews>
  <sheetFormatPr defaultColWidth="9.140625" defaultRowHeight="12.75"/>
  <cols>
    <col min="1" max="1" width="10.28125" style="0" customWidth="1"/>
    <col min="2" max="2" width="10.421875" style="0" customWidth="1"/>
    <col min="10" max="10" width="10.57421875" style="0" customWidth="1"/>
  </cols>
  <sheetData>
    <row r="3" ht="12.75">
      <c r="C3" s="29"/>
    </row>
    <row r="12" ht="16.5" customHeight="1"/>
    <row r="13" spans="1:10" ht="51" customHeight="1">
      <c r="A13" s="261" t="s">
        <v>32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5" spans="1:10" ht="61.5">
      <c r="A15" s="263" t="s">
        <v>129</v>
      </c>
      <c r="B15" s="263"/>
      <c r="C15" s="263"/>
      <c r="D15" s="263"/>
      <c r="E15" s="263"/>
      <c r="F15" s="263"/>
      <c r="G15" s="263"/>
      <c r="H15" s="263"/>
      <c r="I15" s="263"/>
      <c r="J15" s="263"/>
    </row>
    <row r="16" s="31" customFormat="1" ht="15.75" customHeight="1"/>
    <row r="17" spans="1:10" s="31" customFormat="1" ht="28.5" customHeight="1">
      <c r="A17" s="30"/>
      <c r="B17" s="30"/>
      <c r="C17" s="30"/>
      <c r="D17" s="30"/>
      <c r="F17" s="51"/>
      <c r="G17" s="30"/>
      <c r="H17" s="30"/>
      <c r="I17" s="30"/>
      <c r="J17" s="30"/>
    </row>
    <row r="18" spans="1:10" s="31" customFormat="1" ht="15.75" customHeight="1">
      <c r="A18" s="30"/>
      <c r="B18" s="30"/>
      <c r="C18" s="30"/>
      <c r="D18" s="30"/>
      <c r="F18" s="51"/>
      <c r="G18" s="30"/>
      <c r="H18" s="30"/>
      <c r="I18" s="30"/>
      <c r="J18" s="30"/>
    </row>
    <row r="19" spans="1:10" ht="54" customHeight="1">
      <c r="A19" s="264" t="s">
        <v>130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ht="22.5" customHeight="1"/>
    <row r="22" spans="1:10" ht="61.5">
      <c r="A22" s="263" t="s">
        <v>125</v>
      </c>
      <c r="B22" s="263"/>
      <c r="C22" s="263"/>
      <c r="D22" s="263"/>
      <c r="E22" s="263"/>
      <c r="F22" s="263"/>
      <c r="G22" s="263"/>
      <c r="H22" s="263"/>
      <c r="I22" s="263"/>
      <c r="J22" s="263"/>
    </row>
    <row r="24" spans="5:9" ht="12.75">
      <c r="E24" s="115"/>
      <c r="I24" s="31"/>
    </row>
    <row r="25" ht="12.75">
      <c r="E25" s="31" t="s">
        <v>131</v>
      </c>
    </row>
    <row r="26" ht="12.75">
      <c r="E26" s="115"/>
    </row>
    <row r="31" spans="1:10" ht="18.75">
      <c r="A31" s="265" t="s">
        <v>66</v>
      </c>
      <c r="B31" s="265"/>
      <c r="C31" s="265" t="s">
        <v>124</v>
      </c>
      <c r="D31" s="265"/>
      <c r="E31" s="265"/>
      <c r="F31" s="265"/>
      <c r="G31" s="265"/>
      <c r="H31" s="265"/>
      <c r="I31" s="265"/>
      <c r="J31" s="265"/>
    </row>
    <row r="33" spans="1:10" ht="18.75">
      <c r="A33" s="265" t="s">
        <v>64</v>
      </c>
      <c r="B33" s="265"/>
      <c r="C33" s="265" t="s">
        <v>123</v>
      </c>
      <c r="D33" s="265"/>
      <c r="E33" s="265"/>
      <c r="F33" s="265"/>
      <c r="G33" s="265"/>
      <c r="H33" s="265"/>
      <c r="I33" s="265"/>
      <c r="J33" s="265"/>
    </row>
    <row r="35" spans="1:10" ht="18.75">
      <c r="A35" s="265" t="s">
        <v>65</v>
      </c>
      <c r="B35" s="265"/>
      <c r="C35" s="265" t="s">
        <v>272</v>
      </c>
      <c r="D35" s="265"/>
      <c r="E35" s="265"/>
      <c r="F35" s="265"/>
      <c r="G35" s="265"/>
      <c r="H35" s="265"/>
      <c r="I35" s="265"/>
      <c r="J35" s="265"/>
    </row>
    <row r="37" spans="1:10" ht="18.75">
      <c r="A37" s="48" t="s">
        <v>67</v>
      </c>
      <c r="C37" s="262" t="s">
        <v>273</v>
      </c>
      <c r="D37" s="262"/>
      <c r="E37" s="262"/>
      <c r="F37" s="262"/>
      <c r="G37" s="262"/>
      <c r="H37" s="262"/>
      <c r="I37" s="262"/>
      <c r="J37" s="262"/>
    </row>
  </sheetData>
  <mergeCells count="11">
    <mergeCell ref="C33:J33"/>
    <mergeCell ref="A13:J13"/>
    <mergeCell ref="C37:J37"/>
    <mergeCell ref="A15:J15"/>
    <mergeCell ref="A22:J22"/>
    <mergeCell ref="A19:J19"/>
    <mergeCell ref="A35:B35"/>
    <mergeCell ref="C35:J35"/>
    <mergeCell ref="A31:B31"/>
    <mergeCell ref="C31:J31"/>
    <mergeCell ref="A33:B3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tabSelected="1" workbookViewId="0" topLeftCell="A67">
      <selection activeCell="L105" sqref="L105"/>
    </sheetView>
  </sheetViews>
  <sheetFormatPr defaultColWidth="9.140625" defaultRowHeight="12.75"/>
  <cols>
    <col min="1" max="1" width="3.140625" style="1" customWidth="1"/>
    <col min="2" max="2" width="14.8515625" style="21" customWidth="1"/>
    <col min="3" max="3" width="16.00390625" style="27" customWidth="1"/>
    <col min="4" max="4" width="4.421875" style="27" customWidth="1"/>
    <col min="5" max="5" width="3.00390625" style="1" customWidth="1"/>
    <col min="6" max="6" width="3.140625" style="1" customWidth="1"/>
    <col min="7" max="14" width="4.140625" style="1" customWidth="1"/>
    <col min="15" max="15" width="4.28125" style="1" customWidth="1"/>
    <col min="16" max="16" width="4.7109375" style="1" customWidth="1"/>
    <col min="17" max="17" width="3.57421875" style="1" customWidth="1"/>
    <col min="18" max="18" width="4.140625" style="1" customWidth="1"/>
    <col min="19" max="19" width="2.7109375" style="1" customWidth="1"/>
    <col min="20" max="20" width="2.421875" style="1" customWidth="1"/>
    <col min="21" max="21" width="5.00390625" style="27" customWidth="1"/>
    <col min="22" max="22" width="2.140625" style="1" customWidth="1"/>
    <col min="23" max="23" width="4.7109375" style="1" customWidth="1"/>
    <col min="24" max="24" width="7.28125" style="1" customWidth="1"/>
    <col min="25" max="25" width="6.00390625" style="1" customWidth="1"/>
    <col min="26" max="27" width="5.57421875" style="1" customWidth="1"/>
    <col min="28" max="29" width="6.00390625" style="1" bestFit="1" customWidth="1"/>
    <col min="30" max="16384" width="5.57421875" style="1" customWidth="1"/>
  </cols>
  <sheetData>
    <row r="1" spans="2:21" s="52" customFormat="1" ht="20.25">
      <c r="B1" s="218" t="s">
        <v>125</v>
      </c>
      <c r="C1" s="219"/>
      <c r="D1" s="56"/>
      <c r="G1" s="220" t="s">
        <v>132</v>
      </c>
      <c r="P1" s="266" t="s">
        <v>130</v>
      </c>
      <c r="Q1" s="267"/>
      <c r="R1" s="267"/>
      <c r="S1" s="267"/>
      <c r="T1" s="267"/>
      <c r="U1" s="267"/>
    </row>
    <row r="2" spans="1:22" ht="12" customHeight="1">
      <c r="A2" s="2"/>
      <c r="B2" s="22" t="s">
        <v>9</v>
      </c>
      <c r="C2" s="22"/>
      <c r="D2" s="2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2"/>
      <c r="V2" s="2"/>
    </row>
    <row r="3" spans="1:22" ht="11.25" customHeight="1">
      <c r="A3" s="4" t="s">
        <v>10</v>
      </c>
      <c r="B3" s="23" t="s">
        <v>11</v>
      </c>
      <c r="C3" s="23" t="s">
        <v>12</v>
      </c>
      <c r="D3" s="23" t="s">
        <v>13</v>
      </c>
      <c r="E3" s="4" t="s">
        <v>14</v>
      </c>
      <c r="F3" s="4" t="s">
        <v>15</v>
      </c>
      <c r="G3" s="4" t="s">
        <v>3</v>
      </c>
      <c r="H3" s="4">
        <v>2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16</v>
      </c>
      <c r="N3" s="4" t="s">
        <v>52</v>
      </c>
      <c r="O3" s="5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39" t="s">
        <v>23</v>
      </c>
      <c r="V3" s="2"/>
    </row>
    <row r="4" spans="1:25" s="52" customFormat="1" ht="14.25">
      <c r="A4" s="107">
        <v>1</v>
      </c>
      <c r="B4" s="127" t="s">
        <v>97</v>
      </c>
      <c r="C4" s="112" t="s">
        <v>0</v>
      </c>
      <c r="D4" s="109">
        <v>2390</v>
      </c>
      <c r="E4" s="109" t="s">
        <v>24</v>
      </c>
      <c r="F4" s="45" t="s">
        <v>98</v>
      </c>
      <c r="G4" s="53">
        <v>24</v>
      </c>
      <c r="H4" s="53">
        <v>24</v>
      </c>
      <c r="I4" s="53">
        <v>21</v>
      </c>
      <c r="J4" s="53">
        <v>25</v>
      </c>
      <c r="K4" s="53">
        <v>22</v>
      </c>
      <c r="L4" s="53">
        <v>21</v>
      </c>
      <c r="M4" s="53">
        <v>22</v>
      </c>
      <c r="N4" s="53">
        <v>25</v>
      </c>
      <c r="O4" s="52">
        <f aca="true" t="shared" si="0" ref="O4:O24">SUM(G4:N4)</f>
        <v>184</v>
      </c>
      <c r="P4" s="53">
        <v>75</v>
      </c>
      <c r="Q4" s="53">
        <v>4</v>
      </c>
      <c r="R4" s="52">
        <f aca="true" t="shared" si="1" ref="R4:R23">SUM(P4:Q4)</f>
        <v>79</v>
      </c>
      <c r="S4" s="216">
        <f aca="true" t="shared" si="2" ref="S4:S24">MAX(G4:N4)-MIN(G4:N4)</f>
        <v>4</v>
      </c>
      <c r="T4" s="217">
        <f aca="true" t="shared" si="3" ref="T4:T10">SMALL(G4:N4,7)-SMALL(G4:N4,2)</f>
        <v>4</v>
      </c>
      <c r="U4" s="116">
        <f aca="true" t="shared" si="4" ref="U4:U24">AVERAGE(G4:N4)</f>
        <v>23</v>
      </c>
      <c r="V4" s="46"/>
      <c r="Y4" s="260"/>
    </row>
    <row r="5" spans="1:25" s="52" customFormat="1" ht="14.25">
      <c r="A5" s="107">
        <v>2</v>
      </c>
      <c r="B5" s="127" t="s">
        <v>2</v>
      </c>
      <c r="C5" s="112" t="s">
        <v>0</v>
      </c>
      <c r="D5" s="109">
        <v>2356</v>
      </c>
      <c r="E5" s="109" t="s">
        <v>24</v>
      </c>
      <c r="F5" s="45">
        <v>2</v>
      </c>
      <c r="G5" s="47">
        <v>24</v>
      </c>
      <c r="H5" s="47">
        <v>24</v>
      </c>
      <c r="I5" s="47">
        <v>24</v>
      </c>
      <c r="J5" s="47">
        <v>25</v>
      </c>
      <c r="K5" s="47">
        <v>22</v>
      </c>
      <c r="L5" s="47">
        <v>23</v>
      </c>
      <c r="M5" s="47">
        <v>21</v>
      </c>
      <c r="N5" s="47">
        <v>22</v>
      </c>
      <c r="O5" s="52">
        <f t="shared" si="0"/>
        <v>185</v>
      </c>
      <c r="P5" s="53">
        <v>71</v>
      </c>
      <c r="Q5" s="53">
        <v>3</v>
      </c>
      <c r="R5" s="52">
        <f t="shared" si="1"/>
        <v>74</v>
      </c>
      <c r="S5" s="216">
        <f t="shared" si="2"/>
        <v>4</v>
      </c>
      <c r="T5" s="217">
        <f t="shared" si="3"/>
        <v>2</v>
      </c>
      <c r="U5" s="116">
        <f t="shared" si="4"/>
        <v>23.125</v>
      </c>
      <c r="V5" s="105" t="s">
        <v>21</v>
      </c>
      <c r="Y5" s="260"/>
    </row>
    <row r="6" spans="1:25" s="52" customFormat="1" ht="14.25">
      <c r="A6" s="107">
        <v>3</v>
      </c>
      <c r="B6" s="126" t="s">
        <v>207</v>
      </c>
      <c r="C6" s="62" t="s">
        <v>102</v>
      </c>
      <c r="D6" s="54">
        <v>673</v>
      </c>
      <c r="E6" s="54" t="s">
        <v>24</v>
      </c>
      <c r="F6" s="54" t="s">
        <v>24</v>
      </c>
      <c r="G6" s="118">
        <v>23</v>
      </c>
      <c r="H6" s="53">
        <v>24</v>
      </c>
      <c r="I6" s="53">
        <v>22</v>
      </c>
      <c r="J6" s="53">
        <v>22</v>
      </c>
      <c r="K6" s="53">
        <v>23</v>
      </c>
      <c r="L6" s="53">
        <v>23</v>
      </c>
      <c r="M6" s="53">
        <v>24</v>
      </c>
      <c r="N6" s="53">
        <v>24</v>
      </c>
      <c r="O6" s="52">
        <f t="shared" si="0"/>
        <v>185</v>
      </c>
      <c r="P6" s="53">
        <v>67</v>
      </c>
      <c r="Q6" s="53">
        <v>3</v>
      </c>
      <c r="R6" s="52">
        <f t="shared" si="1"/>
        <v>70</v>
      </c>
      <c r="S6" s="216">
        <f t="shared" si="2"/>
        <v>2</v>
      </c>
      <c r="T6" s="217">
        <f t="shared" si="3"/>
        <v>2</v>
      </c>
      <c r="U6" s="116">
        <f t="shared" si="4"/>
        <v>23.125</v>
      </c>
      <c r="V6" s="105" t="s">
        <v>22</v>
      </c>
      <c r="Y6" s="260"/>
    </row>
    <row r="7" spans="1:25" s="52" customFormat="1" ht="14.25">
      <c r="A7" s="54">
        <v>4</v>
      </c>
      <c r="B7" s="112" t="s">
        <v>100</v>
      </c>
      <c r="C7" s="112" t="s">
        <v>101</v>
      </c>
      <c r="D7" s="109">
        <v>1835</v>
      </c>
      <c r="E7" s="109" t="s">
        <v>24</v>
      </c>
      <c r="F7" s="45" t="s">
        <v>99</v>
      </c>
      <c r="G7" s="118">
        <v>26</v>
      </c>
      <c r="H7" s="53">
        <v>21</v>
      </c>
      <c r="I7" s="53">
        <v>22</v>
      </c>
      <c r="J7" s="53">
        <v>24</v>
      </c>
      <c r="K7" s="53">
        <v>25</v>
      </c>
      <c r="L7" s="53">
        <v>23</v>
      </c>
      <c r="M7" s="53">
        <v>23</v>
      </c>
      <c r="N7" s="53">
        <v>22</v>
      </c>
      <c r="O7" s="52">
        <f t="shared" si="0"/>
        <v>186</v>
      </c>
      <c r="P7" s="53">
        <v>64</v>
      </c>
      <c r="Q7" s="53">
        <v>2</v>
      </c>
      <c r="R7" s="52">
        <f t="shared" si="1"/>
        <v>66</v>
      </c>
      <c r="S7" s="216">
        <f t="shared" si="2"/>
        <v>5</v>
      </c>
      <c r="T7" s="217">
        <f t="shared" si="3"/>
        <v>3</v>
      </c>
      <c r="U7" s="116">
        <f t="shared" si="4"/>
        <v>23.25</v>
      </c>
      <c r="V7" s="46"/>
      <c r="Y7" s="260"/>
    </row>
    <row r="8" spans="1:25" s="52" customFormat="1" ht="14.25">
      <c r="A8" s="54">
        <v>5</v>
      </c>
      <c r="B8" s="62" t="s">
        <v>209</v>
      </c>
      <c r="C8" s="62" t="s">
        <v>101</v>
      </c>
      <c r="D8" s="54">
        <v>1892</v>
      </c>
      <c r="E8" s="54" t="s">
        <v>24</v>
      </c>
      <c r="F8" s="54">
        <v>2</v>
      </c>
      <c r="G8" s="47">
        <v>24</v>
      </c>
      <c r="H8" s="47">
        <v>23</v>
      </c>
      <c r="I8" s="47">
        <v>23</v>
      </c>
      <c r="J8" s="47">
        <v>23</v>
      </c>
      <c r="K8" s="47">
        <v>26</v>
      </c>
      <c r="L8" s="47">
        <v>22</v>
      </c>
      <c r="M8" s="47">
        <v>25</v>
      </c>
      <c r="N8" s="47">
        <v>21</v>
      </c>
      <c r="O8" s="52">
        <f t="shared" si="0"/>
        <v>187</v>
      </c>
      <c r="P8" s="53">
        <v>59</v>
      </c>
      <c r="Q8" s="53">
        <v>1</v>
      </c>
      <c r="R8" s="52">
        <f t="shared" si="1"/>
        <v>60</v>
      </c>
      <c r="S8" s="216">
        <f t="shared" si="2"/>
        <v>5</v>
      </c>
      <c r="T8" s="217">
        <f t="shared" si="3"/>
        <v>3</v>
      </c>
      <c r="U8" s="116">
        <f t="shared" si="4"/>
        <v>23.375</v>
      </c>
      <c r="V8" s="46"/>
      <c r="Y8" s="260"/>
    </row>
    <row r="9" spans="1:25" s="52" customFormat="1" ht="14.25">
      <c r="A9" s="54">
        <v>6</v>
      </c>
      <c r="B9" s="112" t="s">
        <v>208</v>
      </c>
      <c r="C9" s="241" t="s">
        <v>101</v>
      </c>
      <c r="D9" s="117">
        <v>2189</v>
      </c>
      <c r="E9" s="117" t="s">
        <v>24</v>
      </c>
      <c r="F9" s="57" t="s">
        <v>99</v>
      </c>
      <c r="G9" s="118">
        <v>21</v>
      </c>
      <c r="H9" s="53">
        <v>26</v>
      </c>
      <c r="I9" s="53">
        <v>22</v>
      </c>
      <c r="J9" s="53">
        <v>26</v>
      </c>
      <c r="K9" s="53">
        <v>22</v>
      </c>
      <c r="L9" s="53">
        <v>23</v>
      </c>
      <c r="M9" s="53">
        <v>24</v>
      </c>
      <c r="N9" s="53">
        <v>23</v>
      </c>
      <c r="O9" s="52">
        <f t="shared" si="0"/>
        <v>187</v>
      </c>
      <c r="P9" s="53">
        <v>59</v>
      </c>
      <c r="Q9" s="53">
        <v>1</v>
      </c>
      <c r="R9" s="52">
        <f t="shared" si="1"/>
        <v>60</v>
      </c>
      <c r="S9" s="216">
        <f t="shared" si="2"/>
        <v>5</v>
      </c>
      <c r="T9" s="217">
        <f t="shared" si="3"/>
        <v>4</v>
      </c>
      <c r="U9" s="116">
        <f t="shared" si="4"/>
        <v>23.375</v>
      </c>
      <c r="V9" s="46"/>
      <c r="Y9" s="260"/>
    </row>
    <row r="10" spans="1:25" s="52" customFormat="1" ht="14.25">
      <c r="A10" s="54">
        <v>7</v>
      </c>
      <c r="B10" s="112" t="s">
        <v>1</v>
      </c>
      <c r="C10" s="112" t="s">
        <v>0</v>
      </c>
      <c r="D10" s="109">
        <v>2176</v>
      </c>
      <c r="E10" s="109" t="s">
        <v>24</v>
      </c>
      <c r="F10" s="45" t="s">
        <v>95</v>
      </c>
      <c r="G10" s="53">
        <v>22</v>
      </c>
      <c r="H10" s="53">
        <v>23</v>
      </c>
      <c r="I10" s="53">
        <v>25</v>
      </c>
      <c r="J10" s="53">
        <v>25</v>
      </c>
      <c r="K10" s="53">
        <v>25</v>
      </c>
      <c r="L10" s="53">
        <v>20</v>
      </c>
      <c r="M10" s="53">
        <v>24</v>
      </c>
      <c r="N10" s="53">
        <v>24</v>
      </c>
      <c r="O10" s="52">
        <f t="shared" si="0"/>
        <v>188</v>
      </c>
      <c r="P10" s="53">
        <v>53</v>
      </c>
      <c r="Q10" s="53">
        <v>0</v>
      </c>
      <c r="R10" s="52">
        <f t="shared" si="1"/>
        <v>53</v>
      </c>
      <c r="S10" s="216">
        <f t="shared" si="2"/>
        <v>5</v>
      </c>
      <c r="T10" s="217">
        <f t="shared" si="3"/>
        <v>3</v>
      </c>
      <c r="U10" s="116">
        <f t="shared" si="4"/>
        <v>23.5</v>
      </c>
      <c r="V10" s="46"/>
      <c r="Y10" s="260"/>
    </row>
    <row r="11" spans="1:25" s="52" customFormat="1" ht="14.25">
      <c r="A11" s="54">
        <v>8</v>
      </c>
      <c r="B11" s="112" t="s">
        <v>40</v>
      </c>
      <c r="C11" s="112" t="s">
        <v>38</v>
      </c>
      <c r="D11" s="109">
        <v>1241</v>
      </c>
      <c r="E11" s="109" t="s">
        <v>24</v>
      </c>
      <c r="F11" s="45" t="s">
        <v>99</v>
      </c>
      <c r="G11" s="47">
        <v>27</v>
      </c>
      <c r="H11" s="47">
        <v>22</v>
      </c>
      <c r="I11" s="47">
        <v>22</v>
      </c>
      <c r="J11" s="47">
        <v>26</v>
      </c>
      <c r="K11" s="47">
        <v>24</v>
      </c>
      <c r="L11" s="47">
        <v>21</v>
      </c>
      <c r="M11" s="47">
        <v>27</v>
      </c>
      <c r="N11" s="47"/>
      <c r="O11" s="52">
        <f t="shared" si="0"/>
        <v>169</v>
      </c>
      <c r="P11" s="53">
        <v>49</v>
      </c>
      <c r="Q11" s="53"/>
      <c r="R11" s="52">
        <f t="shared" si="1"/>
        <v>49</v>
      </c>
      <c r="S11" s="216">
        <f t="shared" si="2"/>
        <v>6</v>
      </c>
      <c r="T11" s="217">
        <f aca="true" t="shared" si="5" ref="T11:T19">SMALL(G11:N11,6)-SMALL(G11:N11,2)</f>
        <v>5</v>
      </c>
      <c r="U11" s="116">
        <f t="shared" si="4"/>
        <v>24.142857142857142</v>
      </c>
      <c r="V11" s="46"/>
      <c r="Y11" s="260"/>
    </row>
    <row r="12" spans="1:25" s="52" customFormat="1" ht="14.25">
      <c r="A12" s="54">
        <v>9</v>
      </c>
      <c r="B12" s="112" t="s">
        <v>70</v>
      </c>
      <c r="C12" s="112" t="s">
        <v>42</v>
      </c>
      <c r="D12" s="109">
        <v>1040</v>
      </c>
      <c r="E12" s="109" t="s">
        <v>24</v>
      </c>
      <c r="F12" s="45" t="s">
        <v>95</v>
      </c>
      <c r="G12" s="47">
        <v>23</v>
      </c>
      <c r="H12" s="47">
        <v>22</v>
      </c>
      <c r="I12" s="47">
        <v>27</v>
      </c>
      <c r="J12" s="47">
        <v>24</v>
      </c>
      <c r="K12" s="47">
        <v>23</v>
      </c>
      <c r="L12" s="47">
        <v>24</v>
      </c>
      <c r="M12" s="47">
        <v>27</v>
      </c>
      <c r="N12" s="47"/>
      <c r="O12" s="52">
        <f t="shared" si="0"/>
        <v>170</v>
      </c>
      <c r="P12" s="53">
        <v>45</v>
      </c>
      <c r="Q12" s="53"/>
      <c r="R12" s="52">
        <f t="shared" si="1"/>
        <v>45</v>
      </c>
      <c r="S12" s="216">
        <f t="shared" si="2"/>
        <v>5</v>
      </c>
      <c r="T12" s="217">
        <f t="shared" si="5"/>
        <v>4</v>
      </c>
      <c r="U12" s="116">
        <f t="shared" si="4"/>
        <v>24.285714285714285</v>
      </c>
      <c r="V12" s="46"/>
      <c r="Y12" s="260"/>
    </row>
    <row r="13" spans="1:25" s="52" customFormat="1" ht="14.25">
      <c r="A13" s="54">
        <v>10</v>
      </c>
      <c r="B13" s="62" t="s">
        <v>210</v>
      </c>
      <c r="C13" s="62" t="s">
        <v>102</v>
      </c>
      <c r="D13" s="54">
        <v>536</v>
      </c>
      <c r="E13" s="54" t="s">
        <v>24</v>
      </c>
      <c r="F13" s="54">
        <v>2</v>
      </c>
      <c r="G13" s="47">
        <v>25</v>
      </c>
      <c r="H13" s="47">
        <v>24</v>
      </c>
      <c r="I13" s="47">
        <v>24</v>
      </c>
      <c r="J13" s="47">
        <v>25</v>
      </c>
      <c r="K13" s="47">
        <v>26</v>
      </c>
      <c r="L13" s="47">
        <v>27</v>
      </c>
      <c r="M13" s="47">
        <v>22</v>
      </c>
      <c r="N13" s="47"/>
      <c r="O13" s="52">
        <f t="shared" si="0"/>
        <v>173</v>
      </c>
      <c r="P13" s="53">
        <v>41</v>
      </c>
      <c r="Q13" s="53"/>
      <c r="R13" s="52">
        <f t="shared" si="1"/>
        <v>41</v>
      </c>
      <c r="S13" s="216">
        <f t="shared" si="2"/>
        <v>5</v>
      </c>
      <c r="T13" s="217">
        <f t="shared" si="5"/>
        <v>2</v>
      </c>
      <c r="U13" s="116">
        <f t="shared" si="4"/>
        <v>24.714285714285715</v>
      </c>
      <c r="V13" s="46"/>
      <c r="Y13" s="260"/>
    </row>
    <row r="14" spans="1:22" s="52" customFormat="1" ht="12">
      <c r="A14" s="54">
        <v>11</v>
      </c>
      <c r="B14" s="62" t="s">
        <v>211</v>
      </c>
      <c r="C14" s="62" t="s">
        <v>212</v>
      </c>
      <c r="D14" s="54">
        <v>572</v>
      </c>
      <c r="E14" s="54" t="s">
        <v>24</v>
      </c>
      <c r="F14" s="54">
        <v>1</v>
      </c>
      <c r="G14" s="119">
        <v>27</v>
      </c>
      <c r="H14" s="119">
        <v>24</v>
      </c>
      <c r="I14" s="119">
        <v>25</v>
      </c>
      <c r="J14" s="119">
        <v>25</v>
      </c>
      <c r="K14" s="119">
        <v>22</v>
      </c>
      <c r="L14" s="119">
        <v>26</v>
      </c>
      <c r="M14" s="119">
        <v>25</v>
      </c>
      <c r="N14" s="119"/>
      <c r="O14" s="52">
        <f t="shared" si="0"/>
        <v>174</v>
      </c>
      <c r="P14" s="55" t="s">
        <v>274</v>
      </c>
      <c r="Q14" s="53"/>
      <c r="R14" s="52">
        <f t="shared" si="1"/>
        <v>0</v>
      </c>
      <c r="S14" s="216">
        <f t="shared" si="2"/>
        <v>5</v>
      </c>
      <c r="T14" s="217">
        <f t="shared" si="5"/>
        <v>2</v>
      </c>
      <c r="U14" s="116">
        <f t="shared" si="4"/>
        <v>24.857142857142858</v>
      </c>
      <c r="V14" s="46"/>
    </row>
    <row r="15" spans="1:25" s="52" customFormat="1" ht="14.25">
      <c r="A15" s="54">
        <v>12</v>
      </c>
      <c r="B15" s="112" t="s">
        <v>138</v>
      </c>
      <c r="C15" s="241" t="s">
        <v>101</v>
      </c>
      <c r="D15" s="117">
        <v>1890</v>
      </c>
      <c r="E15" s="117" t="s">
        <v>24</v>
      </c>
      <c r="F15" s="57" t="s">
        <v>98</v>
      </c>
      <c r="G15" s="47">
        <v>24</v>
      </c>
      <c r="H15" s="47">
        <v>26</v>
      </c>
      <c r="I15" s="47">
        <v>27</v>
      </c>
      <c r="J15" s="47">
        <v>25</v>
      </c>
      <c r="K15" s="47">
        <v>23</v>
      </c>
      <c r="L15" s="47">
        <v>25</v>
      </c>
      <c r="M15" s="47">
        <v>26</v>
      </c>
      <c r="N15" s="47"/>
      <c r="O15" s="52">
        <f t="shared" si="0"/>
        <v>176</v>
      </c>
      <c r="P15" s="53">
        <v>35</v>
      </c>
      <c r="Q15" s="53"/>
      <c r="R15" s="52">
        <f t="shared" si="1"/>
        <v>35</v>
      </c>
      <c r="S15" s="216">
        <f t="shared" si="2"/>
        <v>4</v>
      </c>
      <c r="T15" s="217">
        <f t="shared" si="5"/>
        <v>2</v>
      </c>
      <c r="U15" s="116">
        <f t="shared" si="4"/>
        <v>25.142857142857142</v>
      </c>
      <c r="V15" s="46"/>
      <c r="Y15" s="260"/>
    </row>
    <row r="16" spans="1:25" s="52" customFormat="1" ht="14.25">
      <c r="A16" s="54">
        <v>13</v>
      </c>
      <c r="B16" s="112" t="s">
        <v>104</v>
      </c>
      <c r="C16" s="112" t="s">
        <v>0</v>
      </c>
      <c r="D16" s="109">
        <v>2327</v>
      </c>
      <c r="E16" s="109" t="s">
        <v>24</v>
      </c>
      <c r="F16" s="45">
        <v>3</v>
      </c>
      <c r="G16" s="118">
        <v>29</v>
      </c>
      <c r="H16" s="53">
        <v>25</v>
      </c>
      <c r="I16" s="53">
        <v>22</v>
      </c>
      <c r="J16" s="53">
        <v>28</v>
      </c>
      <c r="K16" s="53">
        <v>25</v>
      </c>
      <c r="L16" s="53">
        <v>24</v>
      </c>
      <c r="M16" s="53">
        <v>23</v>
      </c>
      <c r="N16" s="53"/>
      <c r="O16" s="52">
        <f t="shared" si="0"/>
        <v>176</v>
      </c>
      <c r="P16" s="53">
        <v>35</v>
      </c>
      <c r="Q16" s="53"/>
      <c r="R16" s="52">
        <f t="shared" si="1"/>
        <v>35</v>
      </c>
      <c r="S16" s="216">
        <f t="shared" si="2"/>
        <v>7</v>
      </c>
      <c r="T16" s="217">
        <f t="shared" si="5"/>
        <v>5</v>
      </c>
      <c r="U16" s="116">
        <f t="shared" si="4"/>
        <v>25.142857142857142</v>
      </c>
      <c r="V16" s="46"/>
      <c r="Y16" s="260"/>
    </row>
    <row r="17" spans="1:25" s="52" customFormat="1" ht="14.25">
      <c r="A17" s="54">
        <v>14</v>
      </c>
      <c r="B17" s="62" t="s">
        <v>206</v>
      </c>
      <c r="C17" s="62" t="s">
        <v>101</v>
      </c>
      <c r="D17" s="54">
        <v>1710</v>
      </c>
      <c r="E17" s="54" t="s">
        <v>24</v>
      </c>
      <c r="F17" s="54">
        <v>1</v>
      </c>
      <c r="G17" s="118">
        <v>22</v>
      </c>
      <c r="H17" s="53">
        <v>27</v>
      </c>
      <c r="I17" s="53">
        <v>25</v>
      </c>
      <c r="J17" s="53">
        <v>25</v>
      </c>
      <c r="K17" s="53">
        <v>30</v>
      </c>
      <c r="L17" s="53">
        <v>21</v>
      </c>
      <c r="M17" s="53">
        <v>27</v>
      </c>
      <c r="N17" s="53"/>
      <c r="O17" s="52">
        <f t="shared" si="0"/>
        <v>177</v>
      </c>
      <c r="P17" s="53">
        <v>29</v>
      </c>
      <c r="Q17" s="53"/>
      <c r="R17" s="52">
        <f t="shared" si="1"/>
        <v>29</v>
      </c>
      <c r="S17" s="216">
        <f t="shared" si="2"/>
        <v>9</v>
      </c>
      <c r="T17" s="217">
        <f t="shared" si="5"/>
        <v>5</v>
      </c>
      <c r="U17" s="116">
        <f t="shared" si="4"/>
        <v>25.285714285714285</v>
      </c>
      <c r="V17" s="46"/>
      <c r="Y17" s="260"/>
    </row>
    <row r="18" spans="1:25" s="52" customFormat="1" ht="14.25">
      <c r="A18" s="54">
        <v>15</v>
      </c>
      <c r="B18" s="112" t="s">
        <v>96</v>
      </c>
      <c r="C18" s="112" t="s">
        <v>0</v>
      </c>
      <c r="D18" s="109">
        <v>1852</v>
      </c>
      <c r="E18" s="109" t="s">
        <v>24</v>
      </c>
      <c r="F18" s="45" t="s">
        <v>95</v>
      </c>
      <c r="G18" s="118">
        <v>23</v>
      </c>
      <c r="H18" s="53">
        <v>23</v>
      </c>
      <c r="I18" s="53">
        <v>22</v>
      </c>
      <c r="J18" s="53">
        <v>24</v>
      </c>
      <c r="K18" s="53">
        <v>30</v>
      </c>
      <c r="L18" s="53">
        <v>30</v>
      </c>
      <c r="M18" s="53">
        <v>26</v>
      </c>
      <c r="N18" s="53"/>
      <c r="O18" s="52">
        <f t="shared" si="0"/>
        <v>178</v>
      </c>
      <c r="P18" s="53">
        <v>25</v>
      </c>
      <c r="Q18" s="53"/>
      <c r="R18" s="52">
        <f t="shared" si="1"/>
        <v>25</v>
      </c>
      <c r="S18" s="216">
        <f t="shared" si="2"/>
        <v>8</v>
      </c>
      <c r="T18" s="217">
        <f t="shared" si="5"/>
        <v>7</v>
      </c>
      <c r="U18" s="116">
        <f t="shared" si="4"/>
        <v>25.428571428571427</v>
      </c>
      <c r="V18" s="46"/>
      <c r="X18" s="242"/>
      <c r="Y18" s="260"/>
    </row>
    <row r="19" spans="1:25" s="52" customFormat="1" ht="14.25">
      <c r="A19" s="54">
        <v>16</v>
      </c>
      <c r="B19" s="112" t="s">
        <v>73</v>
      </c>
      <c r="C19" s="112" t="s">
        <v>33</v>
      </c>
      <c r="D19" s="109">
        <v>1239</v>
      </c>
      <c r="E19" s="109" t="s">
        <v>24</v>
      </c>
      <c r="F19" s="45" t="s">
        <v>98</v>
      </c>
      <c r="G19" s="47">
        <v>25</v>
      </c>
      <c r="H19" s="47">
        <v>20</v>
      </c>
      <c r="I19" s="47">
        <v>31</v>
      </c>
      <c r="J19" s="47">
        <v>25</v>
      </c>
      <c r="K19" s="47">
        <v>23</v>
      </c>
      <c r="L19" s="47">
        <v>29</v>
      </c>
      <c r="M19" s="47">
        <v>26</v>
      </c>
      <c r="N19" s="47"/>
      <c r="O19" s="52">
        <f t="shared" si="0"/>
        <v>179</v>
      </c>
      <c r="P19" s="53">
        <v>21</v>
      </c>
      <c r="Q19" s="53"/>
      <c r="R19" s="52">
        <f t="shared" si="1"/>
        <v>21</v>
      </c>
      <c r="S19" s="216">
        <f t="shared" si="2"/>
        <v>11</v>
      </c>
      <c r="T19" s="217">
        <f t="shared" si="5"/>
        <v>6</v>
      </c>
      <c r="U19" s="116">
        <f t="shared" si="4"/>
        <v>25.571428571428573</v>
      </c>
      <c r="V19" s="46"/>
      <c r="Y19" s="260"/>
    </row>
    <row r="20" spans="1:25" s="52" customFormat="1" ht="14.25">
      <c r="A20" s="54">
        <v>17</v>
      </c>
      <c r="B20" s="112" t="s">
        <v>71</v>
      </c>
      <c r="C20" s="112" t="s">
        <v>42</v>
      </c>
      <c r="D20" s="109">
        <v>1403</v>
      </c>
      <c r="E20" s="109" t="s">
        <v>24</v>
      </c>
      <c r="F20" s="45">
        <v>2</v>
      </c>
      <c r="G20" s="47">
        <v>26</v>
      </c>
      <c r="H20" s="119">
        <v>25</v>
      </c>
      <c r="I20" s="47">
        <v>24</v>
      </c>
      <c r="J20" s="47">
        <v>25</v>
      </c>
      <c r="K20" s="47">
        <v>35</v>
      </c>
      <c r="L20" s="47">
        <v>23</v>
      </c>
      <c r="M20" s="47">
        <v>26</v>
      </c>
      <c r="N20" s="47"/>
      <c r="O20" s="52">
        <f t="shared" si="0"/>
        <v>184</v>
      </c>
      <c r="P20" s="53">
        <v>17</v>
      </c>
      <c r="Q20" s="53"/>
      <c r="R20" s="52">
        <f t="shared" si="1"/>
        <v>17</v>
      </c>
      <c r="S20" s="216">
        <f t="shared" si="2"/>
        <v>12</v>
      </c>
      <c r="T20" s="217">
        <f>SMALL(G20:N20,6)-SMALL(G20:N20,2)</f>
        <v>2</v>
      </c>
      <c r="U20" s="116">
        <f t="shared" si="4"/>
        <v>26.285714285714285</v>
      </c>
      <c r="V20" s="46"/>
      <c r="Y20" s="260"/>
    </row>
    <row r="21" spans="1:25" s="52" customFormat="1" ht="14.25">
      <c r="A21" s="54">
        <v>18</v>
      </c>
      <c r="B21" s="62" t="s">
        <v>140</v>
      </c>
      <c r="C21" s="62" t="s">
        <v>101</v>
      </c>
      <c r="D21" s="54">
        <v>1059</v>
      </c>
      <c r="E21" s="54" t="s">
        <v>24</v>
      </c>
      <c r="F21" s="54">
        <v>1</v>
      </c>
      <c r="G21" s="118">
        <v>27</v>
      </c>
      <c r="H21" s="53">
        <v>25</v>
      </c>
      <c r="I21" s="53">
        <v>24</v>
      </c>
      <c r="J21" s="53">
        <v>23</v>
      </c>
      <c r="K21" s="53">
        <v>29</v>
      </c>
      <c r="L21" s="53">
        <v>31</v>
      </c>
      <c r="M21" s="53">
        <v>26</v>
      </c>
      <c r="N21" s="53"/>
      <c r="O21" s="52">
        <f t="shared" si="0"/>
        <v>185</v>
      </c>
      <c r="P21" s="53">
        <v>13</v>
      </c>
      <c r="Q21" s="53"/>
      <c r="R21" s="52">
        <f t="shared" si="1"/>
        <v>13</v>
      </c>
      <c r="S21" s="216">
        <f t="shared" si="2"/>
        <v>8</v>
      </c>
      <c r="T21" s="217">
        <f>SMALL(G21:N21,6)-SMALL(G21:N21,2)</f>
        <v>5</v>
      </c>
      <c r="U21" s="116">
        <f t="shared" si="4"/>
        <v>26.428571428571427</v>
      </c>
      <c r="V21" s="46"/>
      <c r="Y21" s="260"/>
    </row>
    <row r="22" spans="1:25" s="52" customFormat="1" ht="14.25">
      <c r="A22" s="54">
        <v>19</v>
      </c>
      <c r="B22" s="112" t="s">
        <v>143</v>
      </c>
      <c r="C22" s="241" t="s">
        <v>137</v>
      </c>
      <c r="D22" s="117">
        <v>2556</v>
      </c>
      <c r="E22" s="117" t="s">
        <v>24</v>
      </c>
      <c r="F22" s="57" t="s">
        <v>98</v>
      </c>
      <c r="G22" s="118">
        <v>24</v>
      </c>
      <c r="H22" s="53">
        <v>28</v>
      </c>
      <c r="I22" s="53">
        <v>29</v>
      </c>
      <c r="J22" s="53">
        <v>33</v>
      </c>
      <c r="K22" s="53">
        <v>26</v>
      </c>
      <c r="L22" s="53">
        <v>21</v>
      </c>
      <c r="M22" s="53">
        <v>25</v>
      </c>
      <c r="N22" s="53"/>
      <c r="O22" s="52">
        <f t="shared" si="0"/>
        <v>186</v>
      </c>
      <c r="P22" s="53">
        <v>9</v>
      </c>
      <c r="Q22" s="53"/>
      <c r="R22" s="52">
        <f t="shared" si="1"/>
        <v>9</v>
      </c>
      <c r="S22" s="216">
        <f t="shared" si="2"/>
        <v>12</v>
      </c>
      <c r="T22" s="217">
        <f>SMALL(G22:N22,6)-SMALL(G22:N22,2)</f>
        <v>5</v>
      </c>
      <c r="U22" s="116">
        <f t="shared" si="4"/>
        <v>26.571428571428573</v>
      </c>
      <c r="V22" s="46"/>
      <c r="Y22" s="260"/>
    </row>
    <row r="23" spans="1:25" s="52" customFormat="1" ht="14.25">
      <c r="A23" s="54">
        <v>20</v>
      </c>
      <c r="B23" s="112" t="s">
        <v>145</v>
      </c>
      <c r="C23" s="241" t="s">
        <v>137</v>
      </c>
      <c r="D23" s="117">
        <v>2726</v>
      </c>
      <c r="E23" s="117" t="s">
        <v>24</v>
      </c>
      <c r="F23" s="57" t="s">
        <v>98</v>
      </c>
      <c r="G23" s="118">
        <v>32</v>
      </c>
      <c r="H23" s="53">
        <v>24</v>
      </c>
      <c r="I23" s="53">
        <v>28</v>
      </c>
      <c r="J23" s="53">
        <v>26</v>
      </c>
      <c r="K23" s="53">
        <v>27</v>
      </c>
      <c r="L23" s="53">
        <v>25</v>
      </c>
      <c r="M23" s="53">
        <v>29</v>
      </c>
      <c r="N23" s="53"/>
      <c r="O23" s="52">
        <f t="shared" si="0"/>
        <v>191</v>
      </c>
      <c r="P23" s="53">
        <v>5</v>
      </c>
      <c r="Q23" s="53"/>
      <c r="R23" s="52">
        <f t="shared" si="1"/>
        <v>5</v>
      </c>
      <c r="S23" s="216">
        <f t="shared" si="2"/>
        <v>8</v>
      </c>
      <c r="T23" s="217">
        <f>SMALL(G23:N23,6)-SMALL(G23:N23,2)</f>
        <v>4</v>
      </c>
      <c r="U23" s="116">
        <f t="shared" si="4"/>
        <v>27.285714285714285</v>
      </c>
      <c r="V23" s="46"/>
      <c r="Y23" s="260"/>
    </row>
    <row r="24" spans="1:25" s="52" customFormat="1" ht="14.25">
      <c r="A24" s="54">
        <v>21</v>
      </c>
      <c r="B24" s="112" t="s">
        <v>72</v>
      </c>
      <c r="C24" s="112" t="s">
        <v>0</v>
      </c>
      <c r="D24" s="109">
        <v>1756</v>
      </c>
      <c r="E24" s="109" t="s">
        <v>24</v>
      </c>
      <c r="F24" s="45" t="s">
        <v>98</v>
      </c>
      <c r="G24" s="119">
        <v>25</v>
      </c>
      <c r="H24" s="53">
        <v>30</v>
      </c>
      <c r="I24" s="53">
        <v>25</v>
      </c>
      <c r="J24" s="53">
        <v>29</v>
      </c>
      <c r="K24" s="53">
        <v>24</v>
      </c>
      <c r="L24" s="53">
        <v>27</v>
      </c>
      <c r="M24" s="53">
        <v>34</v>
      </c>
      <c r="N24" s="53"/>
      <c r="O24" s="52">
        <f t="shared" si="0"/>
        <v>194</v>
      </c>
      <c r="P24" s="53">
        <v>1</v>
      </c>
      <c r="Q24" s="53"/>
      <c r="R24" s="52">
        <f>SUM(P24:Q24)</f>
        <v>1</v>
      </c>
      <c r="S24" s="216">
        <f t="shared" si="2"/>
        <v>10</v>
      </c>
      <c r="T24" s="217">
        <f>SMALL(G24:N24,6)-SMALL(G24:N24,2)</f>
        <v>5</v>
      </c>
      <c r="U24" s="116">
        <f t="shared" si="4"/>
        <v>27.714285714285715</v>
      </c>
      <c r="V24" s="46"/>
      <c r="Y24" s="260"/>
    </row>
    <row r="25" spans="1:22" ht="14.25">
      <c r="A25" s="7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S25" s="216"/>
      <c r="T25" s="217"/>
      <c r="U25" s="116"/>
      <c r="V25" s="2"/>
    </row>
    <row r="26" spans="1:22" ht="12">
      <c r="A26" s="2"/>
      <c r="B26" s="22" t="s">
        <v>25</v>
      </c>
      <c r="C26" s="28"/>
      <c r="D26" s="28"/>
      <c r="E26" s="10"/>
      <c r="F26" s="10"/>
      <c r="G26" s="2"/>
      <c r="H26" s="2"/>
      <c r="I26" s="2"/>
      <c r="J26" s="2"/>
      <c r="K26" s="2"/>
      <c r="L26" s="2"/>
      <c r="M26" s="2"/>
      <c r="N26" s="2"/>
      <c r="O26" s="2"/>
      <c r="P26" s="2"/>
      <c r="Q26" s="10"/>
      <c r="R26" s="10"/>
      <c r="S26" s="11"/>
      <c r="T26" s="11"/>
      <c r="U26" s="40"/>
      <c r="V26" s="2"/>
    </row>
    <row r="27" spans="1:22" ht="11.25" customHeight="1">
      <c r="A27" s="4" t="s">
        <v>10</v>
      </c>
      <c r="B27" s="23" t="s">
        <v>11</v>
      </c>
      <c r="C27" s="23" t="s">
        <v>12</v>
      </c>
      <c r="D27" s="23" t="s">
        <v>13</v>
      </c>
      <c r="E27" s="4" t="s">
        <v>14</v>
      </c>
      <c r="F27" s="4" t="s">
        <v>15</v>
      </c>
      <c r="G27" s="4" t="s">
        <v>3</v>
      </c>
      <c r="H27" s="4">
        <v>2</v>
      </c>
      <c r="I27" s="4" t="s">
        <v>5</v>
      </c>
      <c r="J27" s="4" t="s">
        <v>6</v>
      </c>
      <c r="K27" s="4" t="s">
        <v>7</v>
      </c>
      <c r="L27" s="4" t="s">
        <v>8</v>
      </c>
      <c r="M27" s="4" t="s">
        <v>16</v>
      </c>
      <c r="N27" s="4" t="s">
        <v>52</v>
      </c>
      <c r="O27" s="5" t="s">
        <v>17</v>
      </c>
      <c r="P27" s="4" t="s">
        <v>18</v>
      </c>
      <c r="Q27" s="4" t="s">
        <v>19</v>
      </c>
      <c r="R27" s="4" t="s">
        <v>20</v>
      </c>
      <c r="S27" s="4" t="s">
        <v>21</v>
      </c>
      <c r="T27" s="4" t="s">
        <v>22</v>
      </c>
      <c r="U27" s="39" t="s">
        <v>23</v>
      </c>
      <c r="V27" s="2"/>
    </row>
    <row r="28" spans="1:29" s="52" customFormat="1" ht="12">
      <c r="A28" s="107">
        <v>1</v>
      </c>
      <c r="B28" s="127" t="s">
        <v>117</v>
      </c>
      <c r="C28" s="128" t="s">
        <v>33</v>
      </c>
      <c r="D28" s="129">
        <v>1431</v>
      </c>
      <c r="E28" s="129" t="s">
        <v>118</v>
      </c>
      <c r="F28" s="130" t="s">
        <v>99</v>
      </c>
      <c r="G28" s="118">
        <v>24</v>
      </c>
      <c r="H28" s="53">
        <v>25</v>
      </c>
      <c r="I28" s="53">
        <v>23</v>
      </c>
      <c r="J28" s="53">
        <v>28</v>
      </c>
      <c r="K28" s="53">
        <v>23</v>
      </c>
      <c r="L28" s="53">
        <v>24</v>
      </c>
      <c r="M28" s="53">
        <v>22</v>
      </c>
      <c r="N28" s="53">
        <v>21</v>
      </c>
      <c r="O28" s="52">
        <f aca="true" t="shared" si="6" ref="O28:O33">SUM(G28:N28)</f>
        <v>190</v>
      </c>
      <c r="P28" s="53">
        <f>185-O28+78</f>
        <v>73</v>
      </c>
      <c r="Q28" s="53">
        <v>5</v>
      </c>
      <c r="R28" s="52">
        <f aca="true" t="shared" si="7" ref="R28:R33">SUM(P28:Q28)</f>
        <v>78</v>
      </c>
      <c r="S28" s="216">
        <f aca="true" t="shared" si="8" ref="S28:S33">MAX(G28:N28)-MIN(G28:N28)</f>
        <v>7</v>
      </c>
      <c r="T28" s="217">
        <f>SMALL(G28:N28,7)-SMALL(G28:N28,2)</f>
        <v>3</v>
      </c>
      <c r="U28" s="116">
        <f aca="true" t="shared" si="9" ref="U28:U33">AVERAGE(G28:N28)</f>
        <v>23.75</v>
      </c>
      <c r="V28" s="46"/>
      <c r="AA28" s="242"/>
      <c r="AB28" s="242"/>
      <c r="AC28" s="242"/>
    </row>
    <row r="29" spans="1:29" s="52" customFormat="1" ht="12">
      <c r="A29" s="107">
        <v>2</v>
      </c>
      <c r="B29" s="127" t="s">
        <v>120</v>
      </c>
      <c r="C29" s="128" t="s">
        <v>0</v>
      </c>
      <c r="D29" s="129">
        <v>2175</v>
      </c>
      <c r="E29" s="109" t="s">
        <v>118</v>
      </c>
      <c r="F29" s="130">
        <v>1</v>
      </c>
      <c r="G29" s="118">
        <v>22</v>
      </c>
      <c r="H29" s="53">
        <v>32</v>
      </c>
      <c r="I29" s="53">
        <v>25</v>
      </c>
      <c r="J29" s="53">
        <v>21</v>
      </c>
      <c r="K29" s="53">
        <v>29</v>
      </c>
      <c r="L29" s="53">
        <v>23</v>
      </c>
      <c r="M29" s="53">
        <v>23</v>
      </c>
      <c r="N29" s="53">
        <v>25</v>
      </c>
      <c r="O29" s="52">
        <f t="shared" si="6"/>
        <v>200</v>
      </c>
      <c r="P29" s="53">
        <f>185-O29+78</f>
        <v>63</v>
      </c>
      <c r="Q29" s="53">
        <v>3</v>
      </c>
      <c r="R29" s="52">
        <f t="shared" si="7"/>
        <v>66</v>
      </c>
      <c r="S29" s="216">
        <f t="shared" si="8"/>
        <v>11</v>
      </c>
      <c r="T29" s="217">
        <f>SMALL(G29:N29,7)-SMALL(G29:N29,2)</f>
        <v>7</v>
      </c>
      <c r="U29" s="116">
        <f t="shared" si="9"/>
        <v>25</v>
      </c>
      <c r="V29" s="46"/>
      <c r="AB29" s="242"/>
      <c r="AC29" s="242"/>
    </row>
    <row r="30" spans="1:29" s="52" customFormat="1" ht="12">
      <c r="A30" s="107">
        <v>3</v>
      </c>
      <c r="B30" s="127" t="s">
        <v>146</v>
      </c>
      <c r="C30" s="241" t="s">
        <v>101</v>
      </c>
      <c r="D30" s="117">
        <v>2332</v>
      </c>
      <c r="E30" s="117" t="s">
        <v>118</v>
      </c>
      <c r="F30" s="57" t="s">
        <v>99</v>
      </c>
      <c r="G30" s="118">
        <v>23</v>
      </c>
      <c r="H30" s="53">
        <v>29</v>
      </c>
      <c r="I30" s="53">
        <v>28</v>
      </c>
      <c r="J30" s="53">
        <v>25</v>
      </c>
      <c r="K30" s="53">
        <v>26</v>
      </c>
      <c r="L30" s="53">
        <v>22</v>
      </c>
      <c r="M30" s="53">
        <v>24</v>
      </c>
      <c r="N30" s="53">
        <v>24</v>
      </c>
      <c r="O30" s="52">
        <f t="shared" si="6"/>
        <v>201</v>
      </c>
      <c r="P30" s="53">
        <f>185-O30+78</f>
        <v>62</v>
      </c>
      <c r="Q30" s="53">
        <v>1</v>
      </c>
      <c r="R30" s="52">
        <f t="shared" si="7"/>
        <v>63</v>
      </c>
      <c r="S30" s="216">
        <f t="shared" si="8"/>
        <v>7</v>
      </c>
      <c r="T30" s="217">
        <f>SMALL(G30:N30,7)-SMALL(G30:N30,2)</f>
        <v>5</v>
      </c>
      <c r="U30" s="116">
        <f t="shared" si="9"/>
        <v>25.125</v>
      </c>
      <c r="V30" s="46"/>
      <c r="AB30" s="242"/>
      <c r="AC30" s="242"/>
    </row>
    <row r="31" spans="1:29" s="52" customFormat="1" ht="12">
      <c r="A31" s="54">
        <v>4</v>
      </c>
      <c r="B31" s="112" t="s">
        <v>119</v>
      </c>
      <c r="C31" s="128" t="s">
        <v>33</v>
      </c>
      <c r="D31" s="129">
        <v>2204</v>
      </c>
      <c r="E31" s="109" t="s">
        <v>118</v>
      </c>
      <c r="F31" s="130" t="s">
        <v>98</v>
      </c>
      <c r="G31" s="118">
        <v>25</v>
      </c>
      <c r="H31" s="53">
        <v>25</v>
      </c>
      <c r="I31" s="53">
        <v>24</v>
      </c>
      <c r="J31" s="53">
        <v>24</v>
      </c>
      <c r="K31" s="53">
        <v>25</v>
      </c>
      <c r="L31" s="53">
        <v>25</v>
      </c>
      <c r="M31" s="53">
        <v>23</v>
      </c>
      <c r="N31" s="53">
        <v>38</v>
      </c>
      <c r="O31" s="52">
        <f t="shared" si="6"/>
        <v>209</v>
      </c>
      <c r="P31" s="53">
        <f>185-O31+78</f>
        <v>54</v>
      </c>
      <c r="Q31" s="53"/>
      <c r="R31" s="52">
        <f t="shared" si="7"/>
        <v>54</v>
      </c>
      <c r="S31" s="216">
        <f t="shared" si="8"/>
        <v>15</v>
      </c>
      <c r="T31" s="217">
        <f>SMALL(G31:N31,7)-SMALL(G31:N31,2)</f>
        <v>1</v>
      </c>
      <c r="U31" s="116">
        <f t="shared" si="9"/>
        <v>26.125</v>
      </c>
      <c r="V31" s="46"/>
      <c r="AB31" s="242"/>
      <c r="AC31" s="242"/>
    </row>
    <row r="32" spans="1:29" s="52" customFormat="1" ht="12">
      <c r="A32" s="54">
        <v>5</v>
      </c>
      <c r="B32" s="112" t="s">
        <v>219</v>
      </c>
      <c r="C32" s="241" t="s">
        <v>215</v>
      </c>
      <c r="D32" s="117">
        <v>2890</v>
      </c>
      <c r="E32" s="117" t="s">
        <v>118</v>
      </c>
      <c r="F32" s="57" t="s">
        <v>98</v>
      </c>
      <c r="G32" s="118">
        <v>27</v>
      </c>
      <c r="H32" s="53">
        <v>24</v>
      </c>
      <c r="I32" s="53">
        <v>24</v>
      </c>
      <c r="J32" s="53">
        <v>36</v>
      </c>
      <c r="K32" s="53">
        <v>27</v>
      </c>
      <c r="L32" s="53">
        <v>25</v>
      </c>
      <c r="M32" s="53">
        <v>31</v>
      </c>
      <c r="N32" s="53"/>
      <c r="O32" s="52">
        <f t="shared" si="6"/>
        <v>194</v>
      </c>
      <c r="P32" s="53">
        <f>162-O32+70</f>
        <v>38</v>
      </c>
      <c r="Q32" s="53"/>
      <c r="R32" s="52">
        <f t="shared" si="7"/>
        <v>38</v>
      </c>
      <c r="S32" s="216">
        <f t="shared" si="8"/>
        <v>12</v>
      </c>
      <c r="T32" s="217">
        <f>SMALL(G32:N32,6)-SMALL(G32:N32,2)</f>
        <v>7</v>
      </c>
      <c r="U32" s="116">
        <f t="shared" si="9"/>
        <v>27.714285714285715</v>
      </c>
      <c r="V32" s="46"/>
      <c r="AB32" s="242"/>
      <c r="AC32" s="242"/>
    </row>
    <row r="33" spans="1:29" s="52" customFormat="1" ht="12">
      <c r="A33" s="54">
        <v>6</v>
      </c>
      <c r="B33" s="112" t="s">
        <v>161</v>
      </c>
      <c r="C33" s="241" t="s">
        <v>102</v>
      </c>
      <c r="D33" s="117">
        <v>1844</v>
      </c>
      <c r="E33" s="117" t="s">
        <v>118</v>
      </c>
      <c r="F33" s="57" t="s">
        <v>103</v>
      </c>
      <c r="G33" s="118">
        <v>28</v>
      </c>
      <c r="H33" s="53">
        <v>37</v>
      </c>
      <c r="I33" s="53">
        <v>22</v>
      </c>
      <c r="J33" s="53">
        <v>32</v>
      </c>
      <c r="K33" s="53">
        <v>30</v>
      </c>
      <c r="L33" s="53">
        <v>33</v>
      </c>
      <c r="M33" s="53">
        <v>29</v>
      </c>
      <c r="N33" s="53"/>
      <c r="O33" s="52">
        <f t="shared" si="6"/>
        <v>211</v>
      </c>
      <c r="P33" s="53">
        <f>162-O33+70</f>
        <v>21</v>
      </c>
      <c r="Q33" s="53"/>
      <c r="R33" s="52">
        <f t="shared" si="7"/>
        <v>21</v>
      </c>
      <c r="S33" s="216">
        <f t="shared" si="8"/>
        <v>15</v>
      </c>
      <c r="T33" s="217">
        <f>SMALL(G33:N33,6)-SMALL(G33:N33,2)</f>
        <v>5</v>
      </c>
      <c r="U33" s="116">
        <f t="shared" si="9"/>
        <v>30.142857142857142</v>
      </c>
      <c r="V33" s="46"/>
      <c r="AB33" s="242"/>
      <c r="AC33" s="242"/>
    </row>
    <row r="34" spans="1:29" ht="9" customHeight="1">
      <c r="A34" s="131"/>
      <c r="E34" s="27"/>
      <c r="F34" s="27"/>
      <c r="V34" s="2"/>
      <c r="AB34" s="242"/>
      <c r="AC34" s="242"/>
    </row>
    <row r="35" spans="1:29" ht="12">
      <c r="A35" s="2"/>
      <c r="B35" s="22" t="s">
        <v>26</v>
      </c>
      <c r="C35" s="28"/>
      <c r="D35" s="28"/>
      <c r="E35" s="10"/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10"/>
      <c r="R35" s="10"/>
      <c r="S35" s="11"/>
      <c r="T35" s="11"/>
      <c r="U35" s="40"/>
      <c r="V35" s="2"/>
      <c r="AB35" s="242"/>
      <c r="AC35" s="242"/>
    </row>
    <row r="36" spans="1:29" ht="11.25" customHeight="1">
      <c r="A36" s="4" t="s">
        <v>10</v>
      </c>
      <c r="B36" s="23" t="s">
        <v>11</v>
      </c>
      <c r="C36" s="23" t="s">
        <v>12</v>
      </c>
      <c r="D36" s="23" t="s">
        <v>13</v>
      </c>
      <c r="E36" s="4" t="s">
        <v>14</v>
      </c>
      <c r="F36" s="4" t="s">
        <v>15</v>
      </c>
      <c r="G36" s="4" t="s">
        <v>3</v>
      </c>
      <c r="H36" s="4">
        <v>2</v>
      </c>
      <c r="I36" s="4" t="s">
        <v>5</v>
      </c>
      <c r="J36" s="4" t="s">
        <v>6</v>
      </c>
      <c r="K36" s="4" t="s">
        <v>7</v>
      </c>
      <c r="L36" s="4" t="s">
        <v>8</v>
      </c>
      <c r="M36" s="4" t="s">
        <v>16</v>
      </c>
      <c r="N36" s="4" t="s">
        <v>52</v>
      </c>
      <c r="O36" s="5" t="s">
        <v>17</v>
      </c>
      <c r="P36" s="4" t="s">
        <v>18</v>
      </c>
      <c r="Q36" s="4" t="s">
        <v>19</v>
      </c>
      <c r="R36" s="4" t="s">
        <v>20</v>
      </c>
      <c r="S36" s="4" t="s">
        <v>21</v>
      </c>
      <c r="T36" s="4" t="s">
        <v>22</v>
      </c>
      <c r="U36" s="39" t="s">
        <v>23</v>
      </c>
      <c r="V36" s="2"/>
      <c r="AB36" s="242"/>
      <c r="AC36" s="242"/>
    </row>
    <row r="37" spans="1:29" ht="12">
      <c r="A37" s="107">
        <v>1</v>
      </c>
      <c r="B37" s="122" t="s">
        <v>74</v>
      </c>
      <c r="C37" s="121" t="s">
        <v>75</v>
      </c>
      <c r="D37" s="57">
        <v>66</v>
      </c>
      <c r="E37" s="54" t="s">
        <v>17</v>
      </c>
      <c r="F37" s="57">
        <v>1</v>
      </c>
      <c r="G37" s="118">
        <v>23</v>
      </c>
      <c r="H37" s="53">
        <v>23</v>
      </c>
      <c r="I37" s="53">
        <v>25</v>
      </c>
      <c r="J37" s="53">
        <v>21</v>
      </c>
      <c r="K37" s="53">
        <v>22</v>
      </c>
      <c r="L37" s="53">
        <v>23</v>
      </c>
      <c r="M37" s="53">
        <v>23</v>
      </c>
      <c r="N37" s="53">
        <v>24</v>
      </c>
      <c r="O37" s="52">
        <f aca="true" t="shared" si="10" ref="O37:O50">SUM(G37:N37)</f>
        <v>184</v>
      </c>
      <c r="P37" s="53">
        <f>185-O37+78</f>
        <v>79</v>
      </c>
      <c r="Q37" s="53">
        <v>5</v>
      </c>
      <c r="R37" s="52">
        <f aca="true" t="shared" si="11" ref="R37:R50">SUM(P37:Q37)</f>
        <v>84</v>
      </c>
      <c r="S37" s="216">
        <f aca="true" t="shared" si="12" ref="S37:S50">MAX(G37:N37)-MIN(G37:N37)</f>
        <v>4</v>
      </c>
      <c r="T37" s="217">
        <f>SMALL(G37:N37,7)-SMALL(G37:N37,2)</f>
        <v>2</v>
      </c>
      <c r="U37" s="116">
        <f aca="true" t="shared" si="13" ref="U37:U50">AVERAGE(G37:N37)</f>
        <v>23</v>
      </c>
      <c r="V37" s="2"/>
      <c r="Y37" s="52"/>
      <c r="Z37" s="52"/>
      <c r="AA37" s="242"/>
      <c r="AB37" s="242"/>
      <c r="AC37" s="242"/>
    </row>
    <row r="38" spans="1:29" ht="12">
      <c r="A38" s="107">
        <v>2</v>
      </c>
      <c r="B38" s="126" t="s">
        <v>154</v>
      </c>
      <c r="C38" s="62" t="s">
        <v>102</v>
      </c>
      <c r="D38" s="54">
        <v>405</v>
      </c>
      <c r="E38" s="54" t="s">
        <v>17</v>
      </c>
      <c r="F38" s="54">
        <v>1</v>
      </c>
      <c r="G38" s="53">
        <v>24</v>
      </c>
      <c r="H38" s="53">
        <v>23</v>
      </c>
      <c r="I38" s="53">
        <v>22</v>
      </c>
      <c r="J38" s="53">
        <v>27</v>
      </c>
      <c r="K38" s="53">
        <v>24</v>
      </c>
      <c r="L38" s="53">
        <v>24</v>
      </c>
      <c r="M38" s="53">
        <v>23</v>
      </c>
      <c r="N38" s="53">
        <v>21</v>
      </c>
      <c r="O38" s="52">
        <f t="shared" si="10"/>
        <v>188</v>
      </c>
      <c r="P38" s="53">
        <f>185-O38+78</f>
        <v>75</v>
      </c>
      <c r="Q38" s="53">
        <v>3</v>
      </c>
      <c r="R38" s="52">
        <f t="shared" si="11"/>
        <v>78</v>
      </c>
      <c r="S38" s="216">
        <f t="shared" si="12"/>
        <v>6</v>
      </c>
      <c r="T38" s="217">
        <f>SMALL(G38:N38,7)-SMALL(G38:N38,2)</f>
        <v>2</v>
      </c>
      <c r="U38" s="116">
        <f t="shared" si="13"/>
        <v>23.5</v>
      </c>
      <c r="V38" s="2"/>
      <c r="Y38" s="52"/>
      <c r="Z38" s="52"/>
      <c r="AA38" s="52"/>
      <c r="AB38" s="242"/>
      <c r="AC38" s="242"/>
    </row>
    <row r="39" spans="1:29" ht="12">
      <c r="A39" s="107">
        <v>3</v>
      </c>
      <c r="B39" s="122" t="s">
        <v>114</v>
      </c>
      <c r="C39" s="121" t="s">
        <v>102</v>
      </c>
      <c r="D39" s="57">
        <v>692</v>
      </c>
      <c r="E39" s="54" t="s">
        <v>17</v>
      </c>
      <c r="F39" s="57" t="s">
        <v>24</v>
      </c>
      <c r="G39" s="53">
        <v>27</v>
      </c>
      <c r="H39" s="53">
        <v>25</v>
      </c>
      <c r="I39" s="53">
        <v>23</v>
      </c>
      <c r="J39" s="53">
        <v>23</v>
      </c>
      <c r="K39" s="53">
        <v>22</v>
      </c>
      <c r="L39" s="53">
        <v>21</v>
      </c>
      <c r="M39" s="53">
        <v>26</v>
      </c>
      <c r="N39" s="53">
        <v>22</v>
      </c>
      <c r="O39" s="52">
        <f t="shared" si="10"/>
        <v>189</v>
      </c>
      <c r="P39" s="53">
        <f>185-O39+78</f>
        <v>74</v>
      </c>
      <c r="Q39" s="53">
        <v>1</v>
      </c>
      <c r="R39" s="52">
        <f t="shared" si="11"/>
        <v>75</v>
      </c>
      <c r="S39" s="216">
        <f t="shared" si="12"/>
        <v>6</v>
      </c>
      <c r="T39" s="217">
        <f>SMALL(G39:N39,7)-SMALL(G39:N39,2)</f>
        <v>4</v>
      </c>
      <c r="U39" s="116">
        <f t="shared" si="13"/>
        <v>23.625</v>
      </c>
      <c r="V39" s="2"/>
      <c r="Y39" s="52"/>
      <c r="Z39" s="52"/>
      <c r="AA39" s="52"/>
      <c r="AB39" s="242"/>
      <c r="AC39" s="242"/>
    </row>
    <row r="40" spans="1:29" ht="12">
      <c r="A40" s="54">
        <v>4</v>
      </c>
      <c r="B40" s="112" t="s">
        <v>139</v>
      </c>
      <c r="C40" s="241" t="s">
        <v>137</v>
      </c>
      <c r="D40" s="117">
        <v>216</v>
      </c>
      <c r="E40" s="117" t="s">
        <v>17</v>
      </c>
      <c r="F40" s="57" t="s">
        <v>24</v>
      </c>
      <c r="G40" s="53">
        <v>23</v>
      </c>
      <c r="H40" s="53">
        <v>23</v>
      </c>
      <c r="I40" s="53">
        <v>21</v>
      </c>
      <c r="J40" s="53">
        <v>31</v>
      </c>
      <c r="K40" s="53">
        <v>24</v>
      </c>
      <c r="L40" s="53">
        <v>29</v>
      </c>
      <c r="M40" s="53">
        <v>19</v>
      </c>
      <c r="N40" s="53">
        <v>22</v>
      </c>
      <c r="O40" s="52">
        <f t="shared" si="10"/>
        <v>192</v>
      </c>
      <c r="P40" s="53">
        <f>185-O40+78</f>
        <v>71</v>
      </c>
      <c r="Q40" s="53"/>
      <c r="R40" s="52">
        <f t="shared" si="11"/>
        <v>71</v>
      </c>
      <c r="S40" s="216">
        <f t="shared" si="12"/>
        <v>12</v>
      </c>
      <c r="T40" s="217">
        <f>SMALL(G40:N40,7)-SMALL(G40:N40,2)</f>
        <v>8</v>
      </c>
      <c r="U40" s="116">
        <f t="shared" si="13"/>
        <v>24</v>
      </c>
      <c r="V40" s="2"/>
      <c r="Y40" s="52"/>
      <c r="Z40" s="52"/>
      <c r="AB40" s="242"/>
      <c r="AC40" s="242"/>
    </row>
    <row r="41" spans="1:29" ht="12">
      <c r="A41" s="54">
        <v>5</v>
      </c>
      <c r="B41" s="120" t="s">
        <v>115</v>
      </c>
      <c r="C41" s="121" t="s">
        <v>44</v>
      </c>
      <c r="D41" s="57">
        <v>434</v>
      </c>
      <c r="E41" s="54" t="s">
        <v>17</v>
      </c>
      <c r="F41" s="57">
        <v>1</v>
      </c>
      <c r="G41" s="53">
        <v>24</v>
      </c>
      <c r="H41" s="53">
        <v>22</v>
      </c>
      <c r="I41" s="53">
        <v>25</v>
      </c>
      <c r="J41" s="53">
        <v>22</v>
      </c>
      <c r="K41" s="53">
        <v>26</v>
      </c>
      <c r="L41" s="53">
        <v>25</v>
      </c>
      <c r="M41" s="53">
        <v>26</v>
      </c>
      <c r="N41" s="53">
        <v>24</v>
      </c>
      <c r="O41" s="52">
        <f t="shared" si="10"/>
        <v>194</v>
      </c>
      <c r="P41" s="53">
        <f>185-O41+78</f>
        <v>69</v>
      </c>
      <c r="Q41" s="53"/>
      <c r="R41" s="52">
        <f t="shared" si="11"/>
        <v>69</v>
      </c>
      <c r="S41" s="216">
        <f t="shared" si="12"/>
        <v>4</v>
      </c>
      <c r="T41" s="217">
        <f>SMALL(G41:N41,7)-SMALL(G41:N41,2)</f>
        <v>4</v>
      </c>
      <c r="U41" s="116">
        <f t="shared" si="13"/>
        <v>24.25</v>
      </c>
      <c r="V41" s="2"/>
      <c r="Y41" s="52"/>
      <c r="Z41" s="52"/>
      <c r="AB41" s="242"/>
      <c r="AC41" s="242"/>
    </row>
    <row r="42" spans="1:29" ht="12">
      <c r="A42" s="54">
        <v>6</v>
      </c>
      <c r="B42" s="120" t="s">
        <v>54</v>
      </c>
      <c r="C42" s="121" t="s">
        <v>42</v>
      </c>
      <c r="D42" s="57">
        <v>2596</v>
      </c>
      <c r="E42" s="54" t="s">
        <v>17</v>
      </c>
      <c r="F42" s="57">
        <v>2</v>
      </c>
      <c r="G42" s="118">
        <v>23</v>
      </c>
      <c r="H42" s="53">
        <v>23</v>
      </c>
      <c r="I42" s="53">
        <v>23</v>
      </c>
      <c r="J42" s="53">
        <v>23</v>
      </c>
      <c r="K42" s="53">
        <v>27</v>
      </c>
      <c r="L42" s="53">
        <v>27</v>
      </c>
      <c r="M42" s="53">
        <v>26</v>
      </c>
      <c r="N42" s="53"/>
      <c r="O42" s="52">
        <f t="shared" si="10"/>
        <v>172</v>
      </c>
      <c r="P42" s="53">
        <f aca="true" t="shared" si="14" ref="P42:P50">162-O42+70</f>
        <v>60</v>
      </c>
      <c r="Q42" s="53"/>
      <c r="R42" s="52">
        <f t="shared" si="11"/>
        <v>60</v>
      </c>
      <c r="S42" s="216">
        <f t="shared" si="12"/>
        <v>4</v>
      </c>
      <c r="T42" s="217">
        <f aca="true" t="shared" si="15" ref="T42:T50">SMALL(G42:N42,6)-SMALL(G42:N42,2)</f>
        <v>4</v>
      </c>
      <c r="U42" s="116">
        <f t="shared" si="13"/>
        <v>24.571428571428573</v>
      </c>
      <c r="V42" s="2"/>
      <c r="Y42" s="52"/>
      <c r="Z42" s="52"/>
      <c r="AB42" s="242"/>
      <c r="AC42" s="242"/>
    </row>
    <row r="43" spans="1:29" ht="12">
      <c r="A43" s="54">
        <v>7</v>
      </c>
      <c r="B43" s="59" t="s">
        <v>76</v>
      </c>
      <c r="C43" s="121" t="s">
        <v>42</v>
      </c>
      <c r="D43" s="54">
        <v>2374</v>
      </c>
      <c r="E43" s="54" t="s">
        <v>17</v>
      </c>
      <c r="F43" s="57">
        <v>3</v>
      </c>
      <c r="G43" s="118">
        <v>24</v>
      </c>
      <c r="H43" s="53">
        <v>25</v>
      </c>
      <c r="I43" s="53">
        <v>26</v>
      </c>
      <c r="J43" s="53">
        <v>27</v>
      </c>
      <c r="K43" s="53">
        <v>25</v>
      </c>
      <c r="L43" s="53">
        <v>27</v>
      </c>
      <c r="M43" s="53">
        <v>28</v>
      </c>
      <c r="N43" s="53"/>
      <c r="O43" s="52">
        <f t="shared" si="10"/>
        <v>182</v>
      </c>
      <c r="P43" s="53">
        <f t="shared" si="14"/>
        <v>50</v>
      </c>
      <c r="Q43" s="53"/>
      <c r="R43" s="52">
        <f t="shared" si="11"/>
        <v>50</v>
      </c>
      <c r="S43" s="216">
        <f t="shared" si="12"/>
        <v>4</v>
      </c>
      <c r="T43" s="217">
        <f t="shared" si="15"/>
        <v>2</v>
      </c>
      <c r="U43" s="116">
        <f t="shared" si="13"/>
        <v>26</v>
      </c>
      <c r="V43" s="2"/>
      <c r="Y43" s="52"/>
      <c r="Z43" s="52"/>
      <c r="AB43" s="242"/>
      <c r="AC43" s="242"/>
    </row>
    <row r="44" spans="1:29" ht="12">
      <c r="A44" s="54">
        <v>8</v>
      </c>
      <c r="B44" s="59" t="s">
        <v>45</v>
      </c>
      <c r="C44" s="55" t="s">
        <v>55</v>
      </c>
      <c r="D44" s="54">
        <v>2744</v>
      </c>
      <c r="E44" s="54" t="s">
        <v>17</v>
      </c>
      <c r="F44" s="57">
        <v>3</v>
      </c>
      <c r="G44" s="118">
        <v>27</v>
      </c>
      <c r="H44" s="53">
        <v>24</v>
      </c>
      <c r="I44" s="53">
        <v>28</v>
      </c>
      <c r="J44" s="53">
        <v>25</v>
      </c>
      <c r="K44" s="53">
        <v>28</v>
      </c>
      <c r="L44" s="53">
        <v>28</v>
      </c>
      <c r="M44" s="53">
        <v>27</v>
      </c>
      <c r="N44" s="53"/>
      <c r="O44" s="52">
        <f t="shared" si="10"/>
        <v>187</v>
      </c>
      <c r="P44" s="53">
        <f t="shared" si="14"/>
        <v>45</v>
      </c>
      <c r="Q44" s="53"/>
      <c r="R44" s="52">
        <f t="shared" si="11"/>
        <v>45</v>
      </c>
      <c r="S44" s="216">
        <f t="shared" si="12"/>
        <v>4</v>
      </c>
      <c r="T44" s="217">
        <f t="shared" si="15"/>
        <v>3</v>
      </c>
      <c r="U44" s="116">
        <f t="shared" si="13"/>
        <v>26.714285714285715</v>
      </c>
      <c r="V44" s="2"/>
      <c r="Y44" s="52"/>
      <c r="Z44" s="52"/>
      <c r="AB44" s="242"/>
      <c r="AC44" s="242"/>
    </row>
    <row r="45" spans="1:29" ht="12">
      <c r="A45" s="54">
        <v>9</v>
      </c>
      <c r="B45" s="120" t="s">
        <v>46</v>
      </c>
      <c r="C45" s="121" t="s">
        <v>35</v>
      </c>
      <c r="D45" s="57">
        <v>2567</v>
      </c>
      <c r="E45" s="54" t="s">
        <v>17</v>
      </c>
      <c r="F45" s="57">
        <v>3</v>
      </c>
      <c r="G45" s="53">
        <v>30</v>
      </c>
      <c r="H45" s="53">
        <v>30</v>
      </c>
      <c r="I45" s="53">
        <v>22</v>
      </c>
      <c r="J45" s="53">
        <v>26</v>
      </c>
      <c r="K45" s="53">
        <v>28</v>
      </c>
      <c r="L45" s="53">
        <v>26</v>
      </c>
      <c r="M45" s="53">
        <v>27</v>
      </c>
      <c r="N45" s="53"/>
      <c r="O45" s="52">
        <f t="shared" si="10"/>
        <v>189</v>
      </c>
      <c r="P45" s="53">
        <f t="shared" si="14"/>
        <v>43</v>
      </c>
      <c r="Q45" s="53"/>
      <c r="R45" s="52">
        <f t="shared" si="11"/>
        <v>43</v>
      </c>
      <c r="S45" s="216">
        <f t="shared" si="12"/>
        <v>8</v>
      </c>
      <c r="T45" s="217">
        <f t="shared" si="15"/>
        <v>4</v>
      </c>
      <c r="U45" s="116">
        <f t="shared" si="13"/>
        <v>27</v>
      </c>
      <c r="V45" s="2"/>
      <c r="Y45" s="52"/>
      <c r="Z45" s="52"/>
      <c r="AB45" s="242"/>
      <c r="AC45" s="242"/>
    </row>
    <row r="46" spans="1:29" ht="12">
      <c r="A46" s="54">
        <v>10</v>
      </c>
      <c r="B46" s="132" t="s">
        <v>116</v>
      </c>
      <c r="C46" s="128" t="s">
        <v>42</v>
      </c>
      <c r="D46" s="129">
        <v>2937</v>
      </c>
      <c r="E46" s="54" t="s">
        <v>17</v>
      </c>
      <c r="F46" s="130" t="s">
        <v>98</v>
      </c>
      <c r="G46" s="53">
        <v>26</v>
      </c>
      <c r="H46" s="53">
        <v>26</v>
      </c>
      <c r="I46" s="53">
        <v>27</v>
      </c>
      <c r="J46" s="53">
        <v>27</v>
      </c>
      <c r="K46" s="53">
        <v>31</v>
      </c>
      <c r="L46" s="53">
        <v>24</v>
      </c>
      <c r="M46" s="53">
        <v>29</v>
      </c>
      <c r="N46" s="53"/>
      <c r="O46" s="52">
        <f t="shared" si="10"/>
        <v>190</v>
      </c>
      <c r="P46" s="53">
        <f t="shared" si="14"/>
        <v>42</v>
      </c>
      <c r="Q46" s="53"/>
      <c r="R46" s="52">
        <f t="shared" si="11"/>
        <v>42</v>
      </c>
      <c r="S46" s="216">
        <f t="shared" si="12"/>
        <v>7</v>
      </c>
      <c r="T46" s="217">
        <f t="shared" si="15"/>
        <v>3</v>
      </c>
      <c r="U46" s="116">
        <f t="shared" si="13"/>
        <v>27.142857142857142</v>
      </c>
      <c r="V46" s="2"/>
      <c r="Y46" s="52"/>
      <c r="Z46" s="52"/>
      <c r="AB46" s="242"/>
      <c r="AC46" s="242"/>
    </row>
    <row r="47" spans="1:29" ht="12">
      <c r="A47" s="54">
        <v>11</v>
      </c>
      <c r="B47" s="120" t="s">
        <v>77</v>
      </c>
      <c r="C47" s="121" t="s">
        <v>42</v>
      </c>
      <c r="D47" s="57">
        <v>1923</v>
      </c>
      <c r="E47" s="54" t="s">
        <v>17</v>
      </c>
      <c r="F47" s="57">
        <v>3</v>
      </c>
      <c r="G47" s="53">
        <v>28</v>
      </c>
      <c r="H47" s="53">
        <v>34</v>
      </c>
      <c r="I47" s="53">
        <v>27</v>
      </c>
      <c r="J47" s="53">
        <v>27</v>
      </c>
      <c r="K47" s="53">
        <v>29</v>
      </c>
      <c r="L47" s="53">
        <v>28</v>
      </c>
      <c r="M47" s="53">
        <v>28</v>
      </c>
      <c r="N47" s="53"/>
      <c r="O47" s="52">
        <f t="shared" si="10"/>
        <v>201</v>
      </c>
      <c r="P47" s="53">
        <f t="shared" si="14"/>
        <v>31</v>
      </c>
      <c r="Q47" s="53"/>
      <c r="R47" s="52">
        <f t="shared" si="11"/>
        <v>31</v>
      </c>
      <c r="S47" s="216">
        <f t="shared" si="12"/>
        <v>7</v>
      </c>
      <c r="T47" s="217">
        <f t="shared" si="15"/>
        <v>2</v>
      </c>
      <c r="U47" s="116">
        <f t="shared" si="13"/>
        <v>28.714285714285715</v>
      </c>
      <c r="V47" s="2"/>
      <c r="Y47" s="52"/>
      <c r="Z47" s="52"/>
      <c r="AB47" s="242"/>
      <c r="AC47" s="242"/>
    </row>
    <row r="48" spans="1:29" ht="12">
      <c r="A48" s="54">
        <v>12</v>
      </c>
      <c r="B48" s="120" t="s">
        <v>53</v>
      </c>
      <c r="C48" s="123" t="s">
        <v>33</v>
      </c>
      <c r="D48" s="57">
        <v>1242</v>
      </c>
      <c r="E48" s="54" t="s">
        <v>17</v>
      </c>
      <c r="F48" s="54">
        <v>3</v>
      </c>
      <c r="G48" s="53">
        <v>37</v>
      </c>
      <c r="H48" s="53">
        <v>27</v>
      </c>
      <c r="I48" s="53">
        <v>32</v>
      </c>
      <c r="J48" s="53">
        <v>29</v>
      </c>
      <c r="K48" s="53">
        <v>29</v>
      </c>
      <c r="L48" s="53">
        <v>27</v>
      </c>
      <c r="M48" s="53">
        <v>30</v>
      </c>
      <c r="N48" s="53"/>
      <c r="O48" s="52">
        <f t="shared" si="10"/>
        <v>211</v>
      </c>
      <c r="P48" s="53">
        <f t="shared" si="14"/>
        <v>21</v>
      </c>
      <c r="Q48" s="53"/>
      <c r="R48" s="52">
        <f t="shared" si="11"/>
        <v>21</v>
      </c>
      <c r="S48" s="216">
        <f t="shared" si="12"/>
        <v>10</v>
      </c>
      <c r="T48" s="217">
        <f t="shared" si="15"/>
        <v>5</v>
      </c>
      <c r="U48" s="116">
        <f t="shared" si="13"/>
        <v>30.142857142857142</v>
      </c>
      <c r="V48" s="2"/>
      <c r="Y48" s="52"/>
      <c r="Z48" s="52"/>
      <c r="AB48" s="242"/>
      <c r="AC48" s="242"/>
    </row>
    <row r="49" spans="1:29" ht="12">
      <c r="A49" s="54">
        <v>13</v>
      </c>
      <c r="B49" s="120" t="s">
        <v>121</v>
      </c>
      <c r="C49" s="121" t="s">
        <v>102</v>
      </c>
      <c r="D49" s="57">
        <v>1815</v>
      </c>
      <c r="E49" s="54" t="s">
        <v>17</v>
      </c>
      <c r="F49" s="57">
        <v>4</v>
      </c>
      <c r="G49" s="53">
        <v>27</v>
      </c>
      <c r="H49" s="53">
        <v>31</v>
      </c>
      <c r="I49" s="53">
        <v>32</v>
      </c>
      <c r="J49" s="53">
        <v>32</v>
      </c>
      <c r="K49" s="53">
        <v>30</v>
      </c>
      <c r="L49" s="53">
        <v>29</v>
      </c>
      <c r="M49" s="53">
        <v>32</v>
      </c>
      <c r="N49" s="53"/>
      <c r="O49" s="52">
        <f t="shared" si="10"/>
        <v>213</v>
      </c>
      <c r="P49" s="53">
        <f t="shared" si="14"/>
        <v>19</v>
      </c>
      <c r="Q49" s="53"/>
      <c r="R49" s="52">
        <f t="shared" si="11"/>
        <v>19</v>
      </c>
      <c r="S49" s="216">
        <f t="shared" si="12"/>
        <v>5</v>
      </c>
      <c r="T49" s="217">
        <f t="shared" si="15"/>
        <v>3</v>
      </c>
      <c r="U49" s="116">
        <f t="shared" si="13"/>
        <v>30.428571428571427</v>
      </c>
      <c r="V49" s="2"/>
      <c r="Y49" s="52"/>
      <c r="Z49" s="52"/>
      <c r="AB49" s="242"/>
      <c r="AC49" s="242"/>
    </row>
    <row r="50" spans="1:29" ht="12">
      <c r="A50" s="54">
        <v>14</v>
      </c>
      <c r="B50" s="120" t="s">
        <v>213</v>
      </c>
      <c r="C50" s="112" t="s">
        <v>214</v>
      </c>
      <c r="D50" s="57">
        <v>952</v>
      </c>
      <c r="E50" s="54" t="s">
        <v>17</v>
      </c>
      <c r="F50" s="57">
        <v>3</v>
      </c>
      <c r="G50" s="53">
        <v>35</v>
      </c>
      <c r="H50" s="53">
        <v>33</v>
      </c>
      <c r="I50" s="53">
        <v>34</v>
      </c>
      <c r="J50" s="53">
        <v>32</v>
      </c>
      <c r="K50" s="53">
        <v>31</v>
      </c>
      <c r="L50" s="53">
        <v>29</v>
      </c>
      <c r="M50" s="53">
        <v>29</v>
      </c>
      <c r="N50" s="53"/>
      <c r="O50" s="52">
        <f t="shared" si="10"/>
        <v>223</v>
      </c>
      <c r="P50" s="53">
        <f t="shared" si="14"/>
        <v>9</v>
      </c>
      <c r="Q50" s="53"/>
      <c r="R50" s="52">
        <f t="shared" si="11"/>
        <v>9</v>
      </c>
      <c r="S50" s="216">
        <f t="shared" si="12"/>
        <v>6</v>
      </c>
      <c r="T50" s="217">
        <f t="shared" si="15"/>
        <v>5</v>
      </c>
      <c r="U50" s="116">
        <f t="shared" si="13"/>
        <v>31.857142857142858</v>
      </c>
      <c r="V50" s="2"/>
      <c r="Y50" s="52"/>
      <c r="Z50" s="52"/>
      <c r="AB50" s="242"/>
      <c r="AC50" s="242"/>
    </row>
    <row r="51" spans="1:29" ht="12">
      <c r="A51" s="7"/>
      <c r="B51" s="34"/>
      <c r="C51" s="63"/>
      <c r="D51" s="8"/>
      <c r="E51" s="33"/>
      <c r="F51" s="8"/>
      <c r="G51" s="32"/>
      <c r="H51" s="32"/>
      <c r="I51" s="32"/>
      <c r="J51" s="32"/>
      <c r="K51" s="32"/>
      <c r="L51" s="32"/>
      <c r="M51" s="32"/>
      <c r="N51" s="32"/>
      <c r="O51" s="37"/>
      <c r="P51" s="32"/>
      <c r="Q51" s="32"/>
      <c r="R51" s="37"/>
      <c r="S51" s="216"/>
      <c r="T51" s="217"/>
      <c r="U51" s="116"/>
      <c r="V51" s="2"/>
      <c r="AB51" s="242"/>
      <c r="AC51" s="242"/>
    </row>
    <row r="52" spans="1:29" ht="12">
      <c r="A52" s="2"/>
      <c r="B52" s="22" t="s">
        <v>27</v>
      </c>
      <c r="C52" s="28"/>
      <c r="D52" s="28"/>
      <c r="E52" s="10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10"/>
      <c r="R52" s="10"/>
      <c r="S52" s="11"/>
      <c r="T52" s="11"/>
      <c r="U52" s="40"/>
      <c r="V52" s="2"/>
      <c r="AB52" s="242"/>
      <c r="AC52" s="242"/>
    </row>
    <row r="53" spans="1:29" ht="11.25" customHeight="1">
      <c r="A53" s="4" t="s">
        <v>10</v>
      </c>
      <c r="B53" s="23" t="s">
        <v>11</v>
      </c>
      <c r="C53" s="23" t="s">
        <v>12</v>
      </c>
      <c r="D53" s="23" t="s">
        <v>13</v>
      </c>
      <c r="E53" s="4" t="s">
        <v>14</v>
      </c>
      <c r="F53" s="4" t="s">
        <v>15</v>
      </c>
      <c r="G53" s="4" t="s">
        <v>3</v>
      </c>
      <c r="H53" s="4">
        <v>2</v>
      </c>
      <c r="I53" s="4" t="s">
        <v>5</v>
      </c>
      <c r="J53" s="4" t="s">
        <v>6</v>
      </c>
      <c r="K53" s="4" t="s">
        <v>7</v>
      </c>
      <c r="L53" s="4" t="s">
        <v>8</v>
      </c>
      <c r="M53" s="4" t="s">
        <v>16</v>
      </c>
      <c r="N53" s="4" t="s">
        <v>52</v>
      </c>
      <c r="O53" s="5" t="s">
        <v>17</v>
      </c>
      <c r="P53" s="4" t="s">
        <v>18</v>
      </c>
      <c r="Q53" s="4" t="s">
        <v>19</v>
      </c>
      <c r="R53" s="4" t="s">
        <v>20</v>
      </c>
      <c r="S53" s="4" t="s">
        <v>21</v>
      </c>
      <c r="T53" s="4" t="s">
        <v>22</v>
      </c>
      <c r="U53" s="39" t="s">
        <v>23</v>
      </c>
      <c r="V53" s="2"/>
      <c r="AB53" s="242"/>
      <c r="AC53" s="242"/>
    </row>
    <row r="54" spans="1:29" ht="12">
      <c r="A54" s="107">
        <v>1</v>
      </c>
      <c r="B54" s="58" t="s">
        <v>105</v>
      </c>
      <c r="C54" s="121" t="s">
        <v>102</v>
      </c>
      <c r="D54" s="54">
        <v>2637</v>
      </c>
      <c r="E54" s="54" t="s">
        <v>203</v>
      </c>
      <c r="F54" s="57" t="s">
        <v>24</v>
      </c>
      <c r="G54" s="118">
        <v>25</v>
      </c>
      <c r="H54" s="53">
        <v>20</v>
      </c>
      <c r="I54" s="53">
        <v>23</v>
      </c>
      <c r="J54" s="53">
        <v>23</v>
      </c>
      <c r="K54" s="53">
        <v>20</v>
      </c>
      <c r="L54" s="53">
        <v>21</v>
      </c>
      <c r="M54" s="53">
        <v>22</v>
      </c>
      <c r="N54" s="53">
        <v>20</v>
      </c>
      <c r="O54" s="52">
        <f aca="true" t="shared" si="16" ref="O54:O76">SUM(G54:N54)</f>
        <v>174</v>
      </c>
      <c r="P54" s="53">
        <f aca="true" t="shared" si="17" ref="P54:P61">185-O54+78</f>
        <v>89</v>
      </c>
      <c r="Q54" s="53">
        <v>5</v>
      </c>
      <c r="R54" s="52">
        <f aca="true" t="shared" si="18" ref="R54:R76">SUM(P54:Q54)</f>
        <v>94</v>
      </c>
      <c r="S54" s="216">
        <f aca="true" t="shared" si="19" ref="S54:S76">MAX(G54:N54)-MIN(G54:N54)</f>
        <v>5</v>
      </c>
      <c r="T54" s="217">
        <f aca="true" t="shared" si="20" ref="T54:T61">SMALL(G54:N54,7)-SMALL(G54:N54,2)</f>
        <v>3</v>
      </c>
      <c r="U54" s="116">
        <f aca="true" t="shared" si="21" ref="U54:U76">AVERAGE(G54:N54)</f>
        <v>21.75</v>
      </c>
      <c r="Y54" s="52"/>
      <c r="Z54" s="52"/>
      <c r="AA54" s="242"/>
      <c r="AB54" s="242"/>
      <c r="AC54" s="242"/>
    </row>
    <row r="55" spans="1:29" ht="12">
      <c r="A55" s="107">
        <v>2</v>
      </c>
      <c r="B55" s="58" t="s">
        <v>106</v>
      </c>
      <c r="C55" s="55" t="s">
        <v>101</v>
      </c>
      <c r="D55" s="54">
        <v>2672</v>
      </c>
      <c r="E55" s="54" t="s">
        <v>203</v>
      </c>
      <c r="F55" s="57" t="s">
        <v>24</v>
      </c>
      <c r="G55" s="118">
        <v>19</v>
      </c>
      <c r="H55" s="53">
        <v>20</v>
      </c>
      <c r="I55" s="53">
        <v>23</v>
      </c>
      <c r="J55" s="53">
        <v>23</v>
      </c>
      <c r="K55" s="53">
        <v>27</v>
      </c>
      <c r="L55" s="53">
        <v>22</v>
      </c>
      <c r="M55" s="53">
        <v>21</v>
      </c>
      <c r="N55" s="53">
        <v>21</v>
      </c>
      <c r="O55" s="52">
        <f t="shared" si="16"/>
        <v>176</v>
      </c>
      <c r="P55" s="53">
        <f t="shared" si="17"/>
        <v>87</v>
      </c>
      <c r="Q55" s="53">
        <v>3</v>
      </c>
      <c r="R55" s="52">
        <f t="shared" si="18"/>
        <v>90</v>
      </c>
      <c r="S55" s="216">
        <f t="shared" si="19"/>
        <v>8</v>
      </c>
      <c r="T55" s="217">
        <f t="shared" si="20"/>
        <v>3</v>
      </c>
      <c r="U55" s="116">
        <f t="shared" si="21"/>
        <v>22</v>
      </c>
      <c r="Y55" s="52"/>
      <c r="Z55" s="52"/>
      <c r="AA55" s="52"/>
      <c r="AB55" s="242"/>
      <c r="AC55" s="242"/>
    </row>
    <row r="56" spans="1:29" ht="12">
      <c r="A56" s="107">
        <v>3</v>
      </c>
      <c r="B56" s="58" t="s">
        <v>39</v>
      </c>
      <c r="C56" s="123" t="s">
        <v>33</v>
      </c>
      <c r="D56" s="54">
        <v>2433</v>
      </c>
      <c r="E56" s="54" t="s">
        <v>203</v>
      </c>
      <c r="F56" s="57">
        <v>1</v>
      </c>
      <c r="G56" s="53">
        <v>22</v>
      </c>
      <c r="H56" s="119">
        <v>24</v>
      </c>
      <c r="I56" s="119">
        <v>23</v>
      </c>
      <c r="J56" s="119">
        <v>23</v>
      </c>
      <c r="K56" s="119">
        <v>24</v>
      </c>
      <c r="L56" s="119">
        <v>20</v>
      </c>
      <c r="M56" s="119">
        <v>24</v>
      </c>
      <c r="N56" s="119">
        <v>21</v>
      </c>
      <c r="O56" s="52">
        <f t="shared" si="16"/>
        <v>181</v>
      </c>
      <c r="P56" s="53">
        <f t="shared" si="17"/>
        <v>82</v>
      </c>
      <c r="Q56" s="53">
        <v>1</v>
      </c>
      <c r="R56" s="52">
        <f t="shared" si="18"/>
        <v>83</v>
      </c>
      <c r="S56" s="216">
        <f t="shared" si="19"/>
        <v>4</v>
      </c>
      <c r="T56" s="217">
        <f t="shared" si="20"/>
        <v>3</v>
      </c>
      <c r="U56" s="116">
        <f t="shared" si="21"/>
        <v>22.625</v>
      </c>
      <c r="V56" s="2"/>
      <c r="Y56" s="52"/>
      <c r="Z56" s="52"/>
      <c r="AA56" s="52"/>
      <c r="AB56" s="242"/>
      <c r="AC56" s="242"/>
    </row>
    <row r="57" spans="1:29" ht="12">
      <c r="A57" s="54">
        <v>4</v>
      </c>
      <c r="B57" s="244" t="s">
        <v>34</v>
      </c>
      <c r="C57" s="121" t="s">
        <v>35</v>
      </c>
      <c r="D57" s="117">
        <v>2434</v>
      </c>
      <c r="E57" s="54" t="s">
        <v>203</v>
      </c>
      <c r="F57" s="57">
        <v>1</v>
      </c>
      <c r="G57" s="119">
        <v>23</v>
      </c>
      <c r="H57" s="53">
        <v>24</v>
      </c>
      <c r="I57" s="53">
        <v>24</v>
      </c>
      <c r="J57" s="53">
        <v>24</v>
      </c>
      <c r="K57" s="53">
        <v>20</v>
      </c>
      <c r="L57" s="53">
        <v>23</v>
      </c>
      <c r="M57" s="53">
        <v>21</v>
      </c>
      <c r="N57" s="53">
        <v>26</v>
      </c>
      <c r="O57" s="52">
        <f t="shared" si="16"/>
        <v>185</v>
      </c>
      <c r="P57" s="53">
        <f t="shared" si="17"/>
        <v>78</v>
      </c>
      <c r="Q57" s="53"/>
      <c r="R57" s="52">
        <f t="shared" si="18"/>
        <v>78</v>
      </c>
      <c r="S57" s="216">
        <f t="shared" si="19"/>
        <v>6</v>
      </c>
      <c r="T57" s="217">
        <f t="shared" si="20"/>
        <v>3</v>
      </c>
      <c r="U57" s="116">
        <f t="shared" si="21"/>
        <v>23.125</v>
      </c>
      <c r="V57" s="2"/>
      <c r="Y57" s="52"/>
      <c r="Z57" s="52"/>
      <c r="AB57" s="242"/>
      <c r="AC57" s="242"/>
    </row>
    <row r="58" spans="1:29" ht="12">
      <c r="A58" s="54">
        <v>5</v>
      </c>
      <c r="B58" s="59" t="s">
        <v>108</v>
      </c>
      <c r="C58" s="121" t="s">
        <v>102</v>
      </c>
      <c r="D58" s="54">
        <v>2844</v>
      </c>
      <c r="E58" s="54" t="s">
        <v>203</v>
      </c>
      <c r="F58" s="57">
        <v>1</v>
      </c>
      <c r="G58" s="118">
        <v>28</v>
      </c>
      <c r="H58" s="53">
        <v>22</v>
      </c>
      <c r="I58" s="53">
        <v>23</v>
      </c>
      <c r="J58" s="53">
        <v>26</v>
      </c>
      <c r="K58" s="53">
        <v>21</v>
      </c>
      <c r="L58" s="53">
        <v>23</v>
      </c>
      <c r="M58" s="53">
        <v>26</v>
      </c>
      <c r="N58" s="53">
        <v>19</v>
      </c>
      <c r="O58" s="52">
        <f t="shared" si="16"/>
        <v>188</v>
      </c>
      <c r="P58" s="53">
        <f t="shared" si="17"/>
        <v>75</v>
      </c>
      <c r="Q58" s="52"/>
      <c r="R58" s="52">
        <f t="shared" si="18"/>
        <v>75</v>
      </c>
      <c r="S58" s="216">
        <f t="shared" si="19"/>
        <v>9</v>
      </c>
      <c r="T58" s="217">
        <f t="shared" si="20"/>
        <v>5</v>
      </c>
      <c r="U58" s="116">
        <f t="shared" si="21"/>
        <v>23.5</v>
      </c>
      <c r="V58" s="2"/>
      <c r="Y58" s="52"/>
      <c r="Z58" s="52"/>
      <c r="AB58" s="242"/>
      <c r="AC58" s="242"/>
    </row>
    <row r="59" spans="1:29" ht="12">
      <c r="A59" s="54">
        <v>6</v>
      </c>
      <c r="B59" s="59" t="s">
        <v>109</v>
      </c>
      <c r="C59" s="121" t="s">
        <v>101</v>
      </c>
      <c r="D59" s="54">
        <v>2766</v>
      </c>
      <c r="E59" s="54" t="s">
        <v>203</v>
      </c>
      <c r="F59" s="57">
        <v>1</v>
      </c>
      <c r="G59" s="118">
        <v>32</v>
      </c>
      <c r="H59" s="53">
        <v>24</v>
      </c>
      <c r="I59" s="53">
        <v>21</v>
      </c>
      <c r="J59" s="53">
        <v>21</v>
      </c>
      <c r="K59" s="53">
        <v>25</v>
      </c>
      <c r="L59" s="53">
        <v>26</v>
      </c>
      <c r="M59" s="53">
        <v>22</v>
      </c>
      <c r="N59" s="53">
        <v>22</v>
      </c>
      <c r="O59" s="52">
        <f t="shared" si="16"/>
        <v>193</v>
      </c>
      <c r="P59" s="53">
        <f t="shared" si="17"/>
        <v>70</v>
      </c>
      <c r="Q59" s="52"/>
      <c r="R59" s="52">
        <f t="shared" si="18"/>
        <v>70</v>
      </c>
      <c r="S59" s="216">
        <f t="shared" si="19"/>
        <v>11</v>
      </c>
      <c r="T59" s="217">
        <f t="shared" si="20"/>
        <v>5</v>
      </c>
      <c r="U59" s="116">
        <f t="shared" si="21"/>
        <v>24.125</v>
      </c>
      <c r="V59" s="2"/>
      <c r="Y59" s="52"/>
      <c r="Z59" s="52"/>
      <c r="AB59" s="242"/>
      <c r="AC59" s="242"/>
    </row>
    <row r="60" spans="1:29" ht="12">
      <c r="A60" s="54">
        <v>7</v>
      </c>
      <c r="B60" s="62" t="s">
        <v>201</v>
      </c>
      <c r="C60" s="62" t="s">
        <v>202</v>
      </c>
      <c r="D60" s="54">
        <v>2454</v>
      </c>
      <c r="E60" s="54" t="s">
        <v>203</v>
      </c>
      <c r="F60" s="54">
        <v>1</v>
      </c>
      <c r="G60" s="118">
        <v>22</v>
      </c>
      <c r="H60" s="53">
        <v>25</v>
      </c>
      <c r="I60" s="53">
        <v>21</v>
      </c>
      <c r="J60" s="53">
        <v>25</v>
      </c>
      <c r="K60" s="53">
        <v>26</v>
      </c>
      <c r="L60" s="53">
        <v>25</v>
      </c>
      <c r="M60" s="53">
        <v>25</v>
      </c>
      <c r="N60" s="53">
        <v>25</v>
      </c>
      <c r="O60" s="52">
        <f t="shared" si="16"/>
        <v>194</v>
      </c>
      <c r="P60" s="53">
        <f t="shared" si="17"/>
        <v>69</v>
      </c>
      <c r="Q60" s="52"/>
      <c r="R60" s="52">
        <f t="shared" si="18"/>
        <v>69</v>
      </c>
      <c r="S60" s="216">
        <f t="shared" si="19"/>
        <v>5</v>
      </c>
      <c r="T60" s="217">
        <f t="shared" si="20"/>
        <v>3</v>
      </c>
      <c r="U60" s="116">
        <f t="shared" si="21"/>
        <v>24.25</v>
      </c>
      <c r="V60" s="2"/>
      <c r="Y60" s="52"/>
      <c r="Z60" s="52"/>
      <c r="AB60" s="242"/>
      <c r="AC60" s="242"/>
    </row>
    <row r="61" spans="1:29" ht="12">
      <c r="A61" s="54">
        <v>8</v>
      </c>
      <c r="B61" s="59" t="s">
        <v>126</v>
      </c>
      <c r="C61" s="121" t="s">
        <v>38</v>
      </c>
      <c r="D61" s="54">
        <v>2568</v>
      </c>
      <c r="E61" s="54" t="s">
        <v>203</v>
      </c>
      <c r="F61" s="57">
        <v>1</v>
      </c>
      <c r="G61" s="118">
        <v>22</v>
      </c>
      <c r="H61" s="53">
        <v>26</v>
      </c>
      <c r="I61" s="53">
        <v>26</v>
      </c>
      <c r="J61" s="53">
        <v>25</v>
      </c>
      <c r="K61" s="53">
        <v>23</v>
      </c>
      <c r="L61" s="53">
        <v>23</v>
      </c>
      <c r="M61" s="53">
        <v>26</v>
      </c>
      <c r="N61" s="53">
        <v>28</v>
      </c>
      <c r="O61" s="52">
        <f t="shared" si="16"/>
        <v>199</v>
      </c>
      <c r="P61" s="53">
        <f t="shared" si="17"/>
        <v>64</v>
      </c>
      <c r="Q61" s="52"/>
      <c r="R61" s="52">
        <f t="shared" si="18"/>
        <v>64</v>
      </c>
      <c r="S61" s="216">
        <f t="shared" si="19"/>
        <v>6</v>
      </c>
      <c r="T61" s="217">
        <f t="shared" si="20"/>
        <v>3</v>
      </c>
      <c r="U61" s="116">
        <f t="shared" si="21"/>
        <v>24.875</v>
      </c>
      <c r="V61" s="2"/>
      <c r="Y61" s="52"/>
      <c r="Z61" s="52"/>
      <c r="AB61" s="242"/>
      <c r="AC61" s="242"/>
    </row>
    <row r="62" spans="1:29" ht="12">
      <c r="A62" s="54">
        <v>9</v>
      </c>
      <c r="B62" s="120" t="s">
        <v>57</v>
      </c>
      <c r="C62" s="121" t="s">
        <v>35</v>
      </c>
      <c r="D62" s="57">
        <v>2804</v>
      </c>
      <c r="E62" s="54" t="s">
        <v>203</v>
      </c>
      <c r="F62" s="57">
        <v>2</v>
      </c>
      <c r="G62" s="53">
        <v>27</v>
      </c>
      <c r="H62" s="53">
        <v>27</v>
      </c>
      <c r="I62" s="118">
        <v>23</v>
      </c>
      <c r="J62" s="118">
        <v>23</v>
      </c>
      <c r="K62" s="118">
        <v>26</v>
      </c>
      <c r="L62" s="118">
        <v>24</v>
      </c>
      <c r="M62" s="118">
        <v>24</v>
      </c>
      <c r="N62" s="118"/>
      <c r="O62" s="52">
        <f t="shared" si="16"/>
        <v>174</v>
      </c>
      <c r="P62" s="53">
        <f aca="true" t="shared" si="22" ref="P62:P76">162-O62+70</f>
        <v>58</v>
      </c>
      <c r="Q62" s="53"/>
      <c r="R62" s="52">
        <f t="shared" si="18"/>
        <v>58</v>
      </c>
      <c r="S62" s="216">
        <f t="shared" si="19"/>
        <v>4</v>
      </c>
      <c r="T62" s="217">
        <f aca="true" t="shared" si="23" ref="T62:T76">SMALL(G62:N62,6)-SMALL(G62:N62,2)</f>
        <v>4</v>
      </c>
      <c r="U62" s="116">
        <f t="shared" si="21"/>
        <v>24.857142857142858</v>
      </c>
      <c r="V62" s="2"/>
      <c r="Y62" s="52"/>
      <c r="Z62" s="52"/>
      <c r="AB62" s="242"/>
      <c r="AC62" s="242"/>
    </row>
    <row r="63" spans="1:29" ht="12">
      <c r="A63" s="54">
        <v>10</v>
      </c>
      <c r="B63" s="120" t="s">
        <v>37</v>
      </c>
      <c r="C63" s="121" t="s">
        <v>38</v>
      </c>
      <c r="D63" s="57">
        <v>2034</v>
      </c>
      <c r="E63" s="54" t="s">
        <v>203</v>
      </c>
      <c r="F63" s="57" t="s">
        <v>24</v>
      </c>
      <c r="G63" s="118">
        <v>21</v>
      </c>
      <c r="H63" s="53">
        <v>24</v>
      </c>
      <c r="I63" s="53">
        <v>25</v>
      </c>
      <c r="J63" s="53">
        <v>30</v>
      </c>
      <c r="K63" s="53">
        <v>25</v>
      </c>
      <c r="L63" s="53">
        <v>23</v>
      </c>
      <c r="M63" s="53">
        <v>26</v>
      </c>
      <c r="N63" s="53"/>
      <c r="O63" s="52">
        <f t="shared" si="16"/>
        <v>174</v>
      </c>
      <c r="P63" s="53">
        <f t="shared" si="22"/>
        <v>58</v>
      </c>
      <c r="Q63" s="53"/>
      <c r="R63" s="52">
        <f t="shared" si="18"/>
        <v>58</v>
      </c>
      <c r="S63" s="216">
        <f t="shared" si="19"/>
        <v>9</v>
      </c>
      <c r="T63" s="217">
        <f t="shared" si="23"/>
        <v>3</v>
      </c>
      <c r="U63" s="116">
        <f t="shared" si="21"/>
        <v>24.857142857142858</v>
      </c>
      <c r="V63" s="2"/>
      <c r="Y63" s="52"/>
      <c r="Z63" s="52"/>
      <c r="AB63" s="242"/>
      <c r="AC63" s="242"/>
    </row>
    <row r="64" spans="1:29" ht="12">
      <c r="A64" s="54">
        <v>11</v>
      </c>
      <c r="B64" s="62" t="s">
        <v>204</v>
      </c>
      <c r="C64" s="62" t="s">
        <v>202</v>
      </c>
      <c r="D64" s="54">
        <v>2819</v>
      </c>
      <c r="E64" s="54" t="s">
        <v>203</v>
      </c>
      <c r="F64" s="54">
        <v>1</v>
      </c>
      <c r="G64" s="118">
        <v>28</v>
      </c>
      <c r="H64" s="53">
        <v>25</v>
      </c>
      <c r="I64" s="53">
        <v>23</v>
      </c>
      <c r="J64" s="53">
        <v>21</v>
      </c>
      <c r="K64" s="53">
        <v>28</v>
      </c>
      <c r="L64" s="53">
        <v>20</v>
      </c>
      <c r="M64" s="53">
        <v>30</v>
      </c>
      <c r="N64" s="53"/>
      <c r="O64" s="52">
        <f t="shared" si="16"/>
        <v>175</v>
      </c>
      <c r="P64" s="53">
        <f t="shared" si="22"/>
        <v>57</v>
      </c>
      <c r="Q64" s="52"/>
      <c r="R64" s="52">
        <f t="shared" si="18"/>
        <v>57</v>
      </c>
      <c r="S64" s="216">
        <f t="shared" si="19"/>
        <v>10</v>
      </c>
      <c r="T64" s="217">
        <f t="shared" si="23"/>
        <v>7</v>
      </c>
      <c r="U64" s="116">
        <f t="shared" si="21"/>
        <v>25</v>
      </c>
      <c r="V64" s="2"/>
      <c r="Y64" s="52"/>
      <c r="Z64" s="52"/>
      <c r="AB64" s="242"/>
      <c r="AC64" s="242"/>
    </row>
    <row r="65" spans="1:29" ht="12">
      <c r="A65" s="54">
        <v>12</v>
      </c>
      <c r="B65" s="120" t="s">
        <v>56</v>
      </c>
      <c r="C65" s="121" t="s">
        <v>44</v>
      </c>
      <c r="D65" s="57">
        <v>2805</v>
      </c>
      <c r="E65" s="54" t="s">
        <v>203</v>
      </c>
      <c r="F65" s="57">
        <v>2</v>
      </c>
      <c r="G65" s="118">
        <v>23</v>
      </c>
      <c r="H65" s="53">
        <v>27</v>
      </c>
      <c r="I65" s="53">
        <v>27</v>
      </c>
      <c r="J65" s="53">
        <v>24</v>
      </c>
      <c r="K65" s="53">
        <v>24</v>
      </c>
      <c r="L65" s="53">
        <v>26</v>
      </c>
      <c r="M65" s="53">
        <v>27</v>
      </c>
      <c r="N65" s="53"/>
      <c r="O65" s="52">
        <f t="shared" si="16"/>
        <v>178</v>
      </c>
      <c r="P65" s="53">
        <f t="shared" si="22"/>
        <v>54</v>
      </c>
      <c r="Q65" s="52"/>
      <c r="R65" s="52">
        <f t="shared" si="18"/>
        <v>54</v>
      </c>
      <c r="S65" s="216">
        <f t="shared" si="19"/>
        <v>4</v>
      </c>
      <c r="T65" s="217">
        <f t="shared" si="23"/>
        <v>3</v>
      </c>
      <c r="U65" s="116">
        <f t="shared" si="21"/>
        <v>25.428571428571427</v>
      </c>
      <c r="V65" s="2"/>
      <c r="Y65" s="52"/>
      <c r="Z65" s="52"/>
      <c r="AB65" s="242"/>
      <c r="AC65" s="242"/>
    </row>
    <row r="66" spans="1:29" ht="12">
      <c r="A66" s="54">
        <v>13</v>
      </c>
      <c r="B66" s="112" t="s">
        <v>141</v>
      </c>
      <c r="C66" s="241" t="s">
        <v>137</v>
      </c>
      <c r="D66" s="117">
        <v>3178</v>
      </c>
      <c r="E66" s="54" t="s">
        <v>203</v>
      </c>
      <c r="F66" s="57" t="s">
        <v>36</v>
      </c>
      <c r="G66" s="118">
        <v>22</v>
      </c>
      <c r="H66" s="53">
        <v>27</v>
      </c>
      <c r="I66" s="53">
        <v>28</v>
      </c>
      <c r="J66" s="53">
        <v>27</v>
      </c>
      <c r="K66" s="53">
        <v>26</v>
      </c>
      <c r="L66" s="53">
        <v>24</v>
      </c>
      <c r="M66" s="53">
        <v>24</v>
      </c>
      <c r="N66" s="53"/>
      <c r="O66" s="52">
        <f t="shared" si="16"/>
        <v>178</v>
      </c>
      <c r="P66" s="53">
        <f t="shared" si="22"/>
        <v>54</v>
      </c>
      <c r="Q66" s="52"/>
      <c r="R66" s="52">
        <f t="shared" si="18"/>
        <v>54</v>
      </c>
      <c r="S66" s="216">
        <f t="shared" si="19"/>
        <v>6</v>
      </c>
      <c r="T66" s="217">
        <f t="shared" si="23"/>
        <v>3</v>
      </c>
      <c r="U66" s="116">
        <f t="shared" si="21"/>
        <v>25.428571428571427</v>
      </c>
      <c r="V66" s="2"/>
      <c r="Y66" s="52"/>
      <c r="Z66" s="52"/>
      <c r="AB66" s="242"/>
      <c r="AC66" s="242"/>
    </row>
    <row r="67" spans="1:29" ht="12">
      <c r="A67" s="54">
        <v>14</v>
      </c>
      <c r="B67" s="120" t="s">
        <v>47</v>
      </c>
      <c r="C67" s="121" t="s">
        <v>43</v>
      </c>
      <c r="D67" s="57">
        <v>2926</v>
      </c>
      <c r="E67" s="54" t="s">
        <v>203</v>
      </c>
      <c r="F67" s="54">
        <v>3</v>
      </c>
      <c r="G67" s="53">
        <v>26</v>
      </c>
      <c r="H67" s="119">
        <v>25</v>
      </c>
      <c r="I67" s="119">
        <v>24</v>
      </c>
      <c r="J67" s="119">
        <v>25</v>
      </c>
      <c r="K67" s="119">
        <v>25</v>
      </c>
      <c r="L67" s="119">
        <v>27</v>
      </c>
      <c r="M67" s="119">
        <v>27</v>
      </c>
      <c r="N67" s="119"/>
      <c r="O67" s="52">
        <f t="shared" si="16"/>
        <v>179</v>
      </c>
      <c r="P67" s="53">
        <f t="shared" si="22"/>
        <v>53</v>
      </c>
      <c r="Q67" s="53"/>
      <c r="R67" s="52">
        <f t="shared" si="18"/>
        <v>53</v>
      </c>
      <c r="S67" s="216">
        <f t="shared" si="19"/>
        <v>3</v>
      </c>
      <c r="T67" s="217">
        <f t="shared" si="23"/>
        <v>2</v>
      </c>
      <c r="U67" s="116">
        <f t="shared" si="21"/>
        <v>25.571428571428573</v>
      </c>
      <c r="V67" s="2"/>
      <c r="Y67" s="52"/>
      <c r="Z67" s="52"/>
      <c r="AB67" s="242"/>
      <c r="AC67" s="242"/>
    </row>
    <row r="68" spans="1:29" ht="12">
      <c r="A68" s="54">
        <v>15</v>
      </c>
      <c r="B68" s="120" t="s">
        <v>50</v>
      </c>
      <c r="C68" s="121" t="s">
        <v>38</v>
      </c>
      <c r="D68" s="57">
        <v>2935</v>
      </c>
      <c r="E68" s="54" t="s">
        <v>203</v>
      </c>
      <c r="F68" s="57">
        <v>2</v>
      </c>
      <c r="G68" s="118">
        <v>29</v>
      </c>
      <c r="H68" s="53">
        <v>28</v>
      </c>
      <c r="I68" s="53">
        <v>27</v>
      </c>
      <c r="J68" s="53">
        <v>25</v>
      </c>
      <c r="K68" s="53">
        <v>33</v>
      </c>
      <c r="L68" s="53">
        <v>20</v>
      </c>
      <c r="M68" s="53">
        <v>25</v>
      </c>
      <c r="N68" s="53"/>
      <c r="O68" s="52">
        <f t="shared" si="16"/>
        <v>187</v>
      </c>
      <c r="P68" s="53">
        <f t="shared" si="22"/>
        <v>45</v>
      </c>
      <c r="Q68" s="52"/>
      <c r="R68" s="52">
        <f t="shared" si="18"/>
        <v>45</v>
      </c>
      <c r="S68" s="216">
        <f t="shared" si="19"/>
        <v>13</v>
      </c>
      <c r="T68" s="217">
        <f t="shared" si="23"/>
        <v>4</v>
      </c>
      <c r="U68" s="116">
        <f t="shared" si="21"/>
        <v>26.714285714285715</v>
      </c>
      <c r="V68" s="2"/>
      <c r="Y68" s="52"/>
      <c r="Z68" s="52"/>
      <c r="AB68" s="242"/>
      <c r="AC68" s="242"/>
    </row>
    <row r="69" spans="1:29" ht="12">
      <c r="A69" s="54">
        <v>16</v>
      </c>
      <c r="B69" s="112" t="s">
        <v>144</v>
      </c>
      <c r="C69" s="241" t="s">
        <v>137</v>
      </c>
      <c r="D69" s="117">
        <v>2808</v>
      </c>
      <c r="E69" s="54" t="s">
        <v>203</v>
      </c>
      <c r="F69" s="57" t="s">
        <v>98</v>
      </c>
      <c r="G69" s="118">
        <v>29</v>
      </c>
      <c r="H69" s="53">
        <v>29</v>
      </c>
      <c r="I69" s="53">
        <v>26</v>
      </c>
      <c r="J69" s="53">
        <v>25</v>
      </c>
      <c r="K69" s="53">
        <v>24</v>
      </c>
      <c r="L69" s="53">
        <v>29</v>
      </c>
      <c r="M69" s="53">
        <v>27</v>
      </c>
      <c r="N69" s="53"/>
      <c r="O69" s="52">
        <f t="shared" si="16"/>
        <v>189</v>
      </c>
      <c r="P69" s="53">
        <f t="shared" si="22"/>
        <v>43</v>
      </c>
      <c r="Q69" s="52"/>
      <c r="R69" s="52">
        <f t="shared" si="18"/>
        <v>43</v>
      </c>
      <c r="S69" s="216">
        <f t="shared" si="19"/>
        <v>5</v>
      </c>
      <c r="T69" s="217">
        <f t="shared" si="23"/>
        <v>4</v>
      </c>
      <c r="U69" s="116">
        <f t="shared" si="21"/>
        <v>27</v>
      </c>
      <c r="V69" s="2"/>
      <c r="Y69" s="52"/>
      <c r="Z69" s="52"/>
      <c r="AB69" s="242"/>
      <c r="AC69" s="242"/>
    </row>
    <row r="70" spans="1:29" ht="12">
      <c r="A70" s="54">
        <v>17</v>
      </c>
      <c r="B70" s="112" t="s">
        <v>166</v>
      </c>
      <c r="C70" s="241" t="s">
        <v>33</v>
      </c>
      <c r="D70" s="117">
        <v>2782</v>
      </c>
      <c r="E70" s="54" t="s">
        <v>203</v>
      </c>
      <c r="F70" s="57" t="s">
        <v>218</v>
      </c>
      <c r="G70" s="118">
        <v>26</v>
      </c>
      <c r="H70" s="53">
        <v>30</v>
      </c>
      <c r="I70" s="53">
        <v>30</v>
      </c>
      <c r="J70" s="53">
        <v>29</v>
      </c>
      <c r="K70" s="53">
        <v>29</v>
      </c>
      <c r="L70" s="53">
        <v>29</v>
      </c>
      <c r="M70" s="53">
        <v>29</v>
      </c>
      <c r="N70" s="53"/>
      <c r="O70" s="52">
        <f t="shared" si="16"/>
        <v>202</v>
      </c>
      <c r="P70" s="53">
        <f t="shared" si="22"/>
        <v>30</v>
      </c>
      <c r="Q70" s="52"/>
      <c r="R70" s="52">
        <f t="shared" si="18"/>
        <v>30</v>
      </c>
      <c r="S70" s="216">
        <f t="shared" si="19"/>
        <v>4</v>
      </c>
      <c r="T70" s="217">
        <f t="shared" si="23"/>
        <v>1</v>
      </c>
      <c r="U70" s="116">
        <f t="shared" si="21"/>
        <v>28.857142857142858</v>
      </c>
      <c r="V70" s="2"/>
      <c r="Y70" s="52"/>
      <c r="Z70" s="52"/>
      <c r="AB70" s="242"/>
      <c r="AC70" s="242"/>
    </row>
    <row r="71" spans="1:29" ht="12">
      <c r="A71" s="54">
        <v>18</v>
      </c>
      <c r="B71" s="59" t="s">
        <v>107</v>
      </c>
      <c r="C71" s="121" t="s">
        <v>44</v>
      </c>
      <c r="D71" s="54">
        <v>2801</v>
      </c>
      <c r="E71" s="54" t="s">
        <v>203</v>
      </c>
      <c r="F71" s="57">
        <v>3</v>
      </c>
      <c r="G71" s="118">
        <v>27</v>
      </c>
      <c r="H71" s="53">
        <v>28</v>
      </c>
      <c r="I71" s="53">
        <v>32</v>
      </c>
      <c r="J71" s="53">
        <v>32</v>
      </c>
      <c r="K71" s="53">
        <v>32</v>
      </c>
      <c r="L71" s="53">
        <v>28</v>
      </c>
      <c r="M71" s="53">
        <v>23</v>
      </c>
      <c r="N71" s="53"/>
      <c r="O71" s="52">
        <f t="shared" si="16"/>
        <v>202</v>
      </c>
      <c r="P71" s="53">
        <f t="shared" si="22"/>
        <v>30</v>
      </c>
      <c r="Q71" s="52"/>
      <c r="R71" s="52">
        <f t="shared" si="18"/>
        <v>30</v>
      </c>
      <c r="S71" s="216">
        <f t="shared" si="19"/>
        <v>9</v>
      </c>
      <c r="T71" s="217">
        <f t="shared" si="23"/>
        <v>5</v>
      </c>
      <c r="U71" s="116">
        <f t="shared" si="21"/>
        <v>28.857142857142858</v>
      </c>
      <c r="V71" s="2"/>
      <c r="Y71" s="52"/>
      <c r="Z71" s="52"/>
      <c r="AB71" s="242"/>
      <c r="AC71" s="242"/>
    </row>
    <row r="72" spans="1:29" ht="12">
      <c r="A72" s="54">
        <v>19</v>
      </c>
      <c r="B72" s="112" t="s">
        <v>165</v>
      </c>
      <c r="C72" s="241" t="s">
        <v>215</v>
      </c>
      <c r="D72" s="117">
        <v>3094</v>
      </c>
      <c r="E72" s="54" t="s">
        <v>203</v>
      </c>
      <c r="F72" s="57" t="s">
        <v>36</v>
      </c>
      <c r="G72" s="118">
        <v>29</v>
      </c>
      <c r="H72" s="53">
        <v>26</v>
      </c>
      <c r="I72" s="53">
        <v>29</v>
      </c>
      <c r="J72" s="53">
        <v>32</v>
      </c>
      <c r="K72" s="53">
        <v>27</v>
      </c>
      <c r="L72" s="53">
        <v>27</v>
      </c>
      <c r="M72" s="53">
        <v>36</v>
      </c>
      <c r="N72" s="53"/>
      <c r="O72" s="52">
        <f t="shared" si="16"/>
        <v>206</v>
      </c>
      <c r="P72" s="53">
        <f t="shared" si="22"/>
        <v>26</v>
      </c>
      <c r="Q72" s="53"/>
      <c r="R72" s="52">
        <f t="shared" si="18"/>
        <v>26</v>
      </c>
      <c r="S72" s="216">
        <f t="shared" si="19"/>
        <v>10</v>
      </c>
      <c r="T72" s="217">
        <f t="shared" si="23"/>
        <v>5</v>
      </c>
      <c r="U72" s="116">
        <f t="shared" si="21"/>
        <v>29.428571428571427</v>
      </c>
      <c r="V72" s="2"/>
      <c r="Y72" s="52"/>
      <c r="Z72" s="52"/>
      <c r="AB72" s="242"/>
      <c r="AC72" s="242"/>
    </row>
    <row r="73" spans="1:29" ht="12">
      <c r="A73" s="54">
        <v>20</v>
      </c>
      <c r="B73" s="59" t="s">
        <v>59</v>
      </c>
      <c r="C73" s="121" t="s">
        <v>44</v>
      </c>
      <c r="D73" s="54">
        <v>2913</v>
      </c>
      <c r="E73" s="54" t="s">
        <v>203</v>
      </c>
      <c r="F73" s="57">
        <v>3</v>
      </c>
      <c r="G73" s="118">
        <v>33</v>
      </c>
      <c r="H73" s="53">
        <v>30</v>
      </c>
      <c r="I73" s="53">
        <v>28</v>
      </c>
      <c r="J73" s="53">
        <v>28</v>
      </c>
      <c r="K73" s="53">
        <v>36</v>
      </c>
      <c r="L73" s="53">
        <v>33</v>
      </c>
      <c r="M73" s="53">
        <v>27</v>
      </c>
      <c r="N73" s="53"/>
      <c r="O73" s="52">
        <f t="shared" si="16"/>
        <v>215</v>
      </c>
      <c r="P73" s="53">
        <f t="shared" si="22"/>
        <v>17</v>
      </c>
      <c r="Q73" s="52"/>
      <c r="R73" s="52">
        <f t="shared" si="18"/>
        <v>17</v>
      </c>
      <c r="S73" s="216">
        <f t="shared" si="19"/>
        <v>9</v>
      </c>
      <c r="T73" s="217">
        <f t="shared" si="23"/>
        <v>5</v>
      </c>
      <c r="U73" s="116">
        <f t="shared" si="21"/>
        <v>30.714285714285715</v>
      </c>
      <c r="V73" s="2"/>
      <c r="Y73" s="52"/>
      <c r="Z73" s="52"/>
      <c r="AB73" s="242"/>
      <c r="AC73" s="242"/>
    </row>
    <row r="74" spans="1:29" ht="12">
      <c r="A74" s="54">
        <v>21</v>
      </c>
      <c r="B74" s="112" t="s">
        <v>167</v>
      </c>
      <c r="C74" s="241" t="s">
        <v>215</v>
      </c>
      <c r="D74" s="117">
        <v>3219</v>
      </c>
      <c r="E74" s="54" t="s">
        <v>203</v>
      </c>
      <c r="F74" s="57" t="s">
        <v>36</v>
      </c>
      <c r="G74" s="118">
        <v>33</v>
      </c>
      <c r="H74" s="53">
        <v>26</v>
      </c>
      <c r="I74" s="53">
        <v>33</v>
      </c>
      <c r="J74" s="53">
        <v>33</v>
      </c>
      <c r="K74" s="53">
        <v>31</v>
      </c>
      <c r="L74" s="53">
        <v>33</v>
      </c>
      <c r="M74" s="53">
        <v>32</v>
      </c>
      <c r="N74" s="53"/>
      <c r="O74" s="52">
        <f t="shared" si="16"/>
        <v>221</v>
      </c>
      <c r="P74" s="53">
        <f t="shared" si="22"/>
        <v>11</v>
      </c>
      <c r="Q74" s="53"/>
      <c r="R74" s="52">
        <f t="shared" si="18"/>
        <v>11</v>
      </c>
      <c r="S74" s="216">
        <f t="shared" si="19"/>
        <v>7</v>
      </c>
      <c r="T74" s="217">
        <f t="shared" si="23"/>
        <v>2</v>
      </c>
      <c r="U74" s="116">
        <f t="shared" si="21"/>
        <v>31.571428571428573</v>
      </c>
      <c r="V74" s="2"/>
      <c r="Y74" s="52"/>
      <c r="Z74" s="52"/>
      <c r="AB74" s="242"/>
      <c r="AC74" s="242"/>
    </row>
    <row r="75" spans="1:29" ht="12">
      <c r="A75" s="54">
        <v>22</v>
      </c>
      <c r="B75" s="59" t="s">
        <v>78</v>
      </c>
      <c r="C75" s="123" t="s">
        <v>33</v>
      </c>
      <c r="D75" s="57">
        <v>3135</v>
      </c>
      <c r="E75" s="54" t="s">
        <v>203</v>
      </c>
      <c r="F75" s="57" t="s">
        <v>36</v>
      </c>
      <c r="G75" s="118">
        <v>34</v>
      </c>
      <c r="H75" s="53">
        <v>31</v>
      </c>
      <c r="I75" s="53">
        <v>28</v>
      </c>
      <c r="J75" s="53">
        <v>30</v>
      </c>
      <c r="K75" s="53">
        <v>37</v>
      </c>
      <c r="L75" s="53">
        <v>32</v>
      </c>
      <c r="M75" s="53">
        <v>32</v>
      </c>
      <c r="N75" s="53"/>
      <c r="O75" s="52">
        <f t="shared" si="16"/>
        <v>224</v>
      </c>
      <c r="P75" s="53">
        <f t="shared" si="22"/>
        <v>8</v>
      </c>
      <c r="Q75" s="52"/>
      <c r="R75" s="52">
        <f t="shared" si="18"/>
        <v>8</v>
      </c>
      <c r="S75" s="216">
        <f t="shared" si="19"/>
        <v>9</v>
      </c>
      <c r="T75" s="217">
        <f t="shared" si="23"/>
        <v>4</v>
      </c>
      <c r="U75" s="116">
        <f t="shared" si="21"/>
        <v>32</v>
      </c>
      <c r="V75" s="2"/>
      <c r="Y75" s="52"/>
      <c r="Z75" s="52"/>
      <c r="AB75" s="242"/>
      <c r="AC75" s="242"/>
    </row>
    <row r="76" spans="1:29" ht="12">
      <c r="A76" s="54">
        <v>23</v>
      </c>
      <c r="B76" s="59" t="s">
        <v>205</v>
      </c>
      <c r="C76" s="123" t="s">
        <v>222</v>
      </c>
      <c r="D76" s="57">
        <v>2853</v>
      </c>
      <c r="E76" s="54" t="s">
        <v>203</v>
      </c>
      <c r="F76" s="57" t="s">
        <v>36</v>
      </c>
      <c r="G76" s="53">
        <v>30</v>
      </c>
      <c r="H76" s="53">
        <v>33</v>
      </c>
      <c r="I76" s="53">
        <v>30</v>
      </c>
      <c r="J76" s="53">
        <v>35</v>
      </c>
      <c r="K76" s="53">
        <v>33</v>
      </c>
      <c r="L76" s="53">
        <v>37</v>
      </c>
      <c r="M76" s="53">
        <v>33</v>
      </c>
      <c r="N76" s="53"/>
      <c r="O76" s="52">
        <f t="shared" si="16"/>
        <v>231</v>
      </c>
      <c r="P76" s="53">
        <f t="shared" si="22"/>
        <v>1</v>
      </c>
      <c r="Q76" s="53"/>
      <c r="R76" s="52">
        <f t="shared" si="18"/>
        <v>1</v>
      </c>
      <c r="S76" s="216">
        <f t="shared" si="19"/>
        <v>7</v>
      </c>
      <c r="T76" s="217">
        <f t="shared" si="23"/>
        <v>5</v>
      </c>
      <c r="U76" s="116">
        <f t="shared" si="21"/>
        <v>33</v>
      </c>
      <c r="V76" s="2"/>
      <c r="Y76" s="52"/>
      <c r="Z76" s="52"/>
      <c r="AB76" s="242"/>
      <c r="AC76" s="242"/>
    </row>
    <row r="77" spans="1:29" ht="12">
      <c r="A77" s="7"/>
      <c r="B77" s="35"/>
      <c r="C77" s="63"/>
      <c r="D77" s="33"/>
      <c r="E77" s="42"/>
      <c r="F77" s="41"/>
      <c r="G77" s="43"/>
      <c r="H77" s="44"/>
      <c r="I77" s="44"/>
      <c r="J77" s="44"/>
      <c r="K77" s="44"/>
      <c r="L77" s="44"/>
      <c r="M77" s="44"/>
      <c r="N77" s="44"/>
      <c r="O77" s="38"/>
      <c r="P77" s="32"/>
      <c r="Q77" s="38"/>
      <c r="R77" s="38"/>
      <c r="S77" s="8"/>
      <c r="T77" s="8"/>
      <c r="U77" s="116"/>
      <c r="V77" s="2"/>
      <c r="AB77" s="242"/>
      <c r="AC77" s="242"/>
    </row>
    <row r="78" spans="1:29" ht="12">
      <c r="A78" s="2"/>
      <c r="B78" s="22" t="s">
        <v>28</v>
      </c>
      <c r="C78" s="28"/>
      <c r="D78" s="28"/>
      <c r="E78" s="10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10"/>
      <c r="R78" s="10"/>
      <c r="S78" s="11"/>
      <c r="T78" s="11"/>
      <c r="U78" s="40"/>
      <c r="V78" s="2"/>
      <c r="AB78" s="242"/>
      <c r="AC78" s="242"/>
    </row>
    <row r="79" spans="1:29" ht="11.25" customHeight="1">
      <c r="A79" s="4" t="s">
        <v>10</v>
      </c>
      <c r="B79" s="23" t="s">
        <v>11</v>
      </c>
      <c r="C79" s="23" t="s">
        <v>12</v>
      </c>
      <c r="D79" s="23" t="s">
        <v>13</v>
      </c>
      <c r="E79" s="4" t="s">
        <v>14</v>
      </c>
      <c r="F79" s="4" t="s">
        <v>15</v>
      </c>
      <c r="G79" s="4" t="s">
        <v>3</v>
      </c>
      <c r="H79" s="4">
        <v>2</v>
      </c>
      <c r="I79" s="4" t="s">
        <v>5</v>
      </c>
      <c r="J79" s="4" t="s">
        <v>6</v>
      </c>
      <c r="K79" s="4" t="s">
        <v>7</v>
      </c>
      <c r="L79" s="4" t="s">
        <v>8</v>
      </c>
      <c r="M79" s="4" t="s">
        <v>16</v>
      </c>
      <c r="N79" s="4" t="s">
        <v>52</v>
      </c>
      <c r="O79" s="5" t="s">
        <v>17</v>
      </c>
      <c r="P79" s="4" t="s">
        <v>18</v>
      </c>
      <c r="Q79" s="4" t="s">
        <v>19</v>
      </c>
      <c r="R79" s="4" t="s">
        <v>20</v>
      </c>
      <c r="S79" s="4" t="s">
        <v>21</v>
      </c>
      <c r="T79" s="4" t="s">
        <v>22</v>
      </c>
      <c r="U79" s="39" t="s">
        <v>23</v>
      </c>
      <c r="V79" s="2"/>
      <c r="AB79" s="242"/>
      <c r="AC79" s="242"/>
    </row>
    <row r="80" spans="1:29" ht="12">
      <c r="A80" s="107">
        <v>1</v>
      </c>
      <c r="B80" s="126" t="s">
        <v>142</v>
      </c>
      <c r="C80" s="62" t="s">
        <v>101</v>
      </c>
      <c r="D80" s="54">
        <v>2768</v>
      </c>
      <c r="E80" s="54" t="s">
        <v>29</v>
      </c>
      <c r="F80" s="54" t="s">
        <v>24</v>
      </c>
      <c r="G80" s="53">
        <v>22</v>
      </c>
      <c r="H80" s="53">
        <v>31</v>
      </c>
      <c r="I80" s="53">
        <v>23</v>
      </c>
      <c r="J80" s="53">
        <v>22</v>
      </c>
      <c r="K80" s="53">
        <v>24</v>
      </c>
      <c r="L80" s="53">
        <v>24</v>
      </c>
      <c r="M80" s="53">
        <v>25</v>
      </c>
      <c r="N80" s="53">
        <v>30</v>
      </c>
      <c r="O80" s="52">
        <f aca="true" t="shared" si="24" ref="O80:O104">SUM(G80:N80)</f>
        <v>201</v>
      </c>
      <c r="P80" s="53">
        <f aca="true" t="shared" si="25" ref="P80:P87">185-O80+78</f>
        <v>62</v>
      </c>
      <c r="Q80" s="53">
        <v>5</v>
      </c>
      <c r="R80" s="52">
        <f aca="true" t="shared" si="26" ref="R80:R104">SUM(P80:Q80)</f>
        <v>67</v>
      </c>
      <c r="S80" s="216">
        <f aca="true" t="shared" si="27" ref="S80:S104">MAX(G80:N80)-MIN(G80:N80)</f>
        <v>9</v>
      </c>
      <c r="T80" s="217">
        <f aca="true" t="shared" si="28" ref="T80:T87">SMALL(G80:N80,7)-SMALL(G80:N80,2)</f>
        <v>8</v>
      </c>
      <c r="U80" s="116">
        <f aca="true" t="shared" si="29" ref="U80:U104">AVERAGE(G80:N80)</f>
        <v>25.125</v>
      </c>
      <c r="V80" s="2"/>
      <c r="Y80" s="52"/>
      <c r="Z80" s="52"/>
      <c r="AA80" s="242"/>
      <c r="AB80" s="242"/>
      <c r="AC80" s="242"/>
    </row>
    <row r="81" spans="1:29" ht="12">
      <c r="A81" s="107">
        <v>2</v>
      </c>
      <c r="B81" s="58" t="s">
        <v>110</v>
      </c>
      <c r="C81" s="121" t="s">
        <v>44</v>
      </c>
      <c r="D81" s="54">
        <v>2911</v>
      </c>
      <c r="E81" s="54" t="s">
        <v>29</v>
      </c>
      <c r="F81" s="54">
        <v>2</v>
      </c>
      <c r="G81" s="53">
        <v>25</v>
      </c>
      <c r="H81" s="53">
        <v>30</v>
      </c>
      <c r="I81" s="53">
        <v>28</v>
      </c>
      <c r="J81" s="53">
        <v>30</v>
      </c>
      <c r="K81" s="53">
        <v>26</v>
      </c>
      <c r="L81" s="53">
        <v>22</v>
      </c>
      <c r="M81" s="53">
        <v>24</v>
      </c>
      <c r="N81" s="53">
        <v>26</v>
      </c>
      <c r="O81" s="52">
        <f t="shared" si="24"/>
        <v>211</v>
      </c>
      <c r="P81" s="53">
        <f t="shared" si="25"/>
        <v>52</v>
      </c>
      <c r="Q81" s="53">
        <v>3</v>
      </c>
      <c r="R81" s="52">
        <f t="shared" si="26"/>
        <v>55</v>
      </c>
      <c r="S81" s="216">
        <f t="shared" si="27"/>
        <v>8</v>
      </c>
      <c r="T81" s="217">
        <f t="shared" si="28"/>
        <v>6</v>
      </c>
      <c r="U81" s="116">
        <f t="shared" si="29"/>
        <v>26.375</v>
      </c>
      <c r="V81" s="2"/>
      <c r="Y81" s="52"/>
      <c r="Z81" s="52"/>
      <c r="AA81" s="52"/>
      <c r="AB81" s="242"/>
      <c r="AC81" s="242"/>
    </row>
    <row r="82" spans="1:29" ht="12">
      <c r="A82" s="107">
        <v>3</v>
      </c>
      <c r="B82" s="126" t="s">
        <v>155</v>
      </c>
      <c r="C82" s="62" t="s">
        <v>102</v>
      </c>
      <c r="D82" s="54">
        <v>2845</v>
      </c>
      <c r="E82" s="54" t="s">
        <v>29</v>
      </c>
      <c r="F82" s="54">
        <v>2</v>
      </c>
      <c r="G82" s="53">
        <v>25</v>
      </c>
      <c r="H82" s="53">
        <v>25</v>
      </c>
      <c r="I82" s="53">
        <v>26</v>
      </c>
      <c r="J82" s="53">
        <v>25</v>
      </c>
      <c r="K82" s="53">
        <v>27</v>
      </c>
      <c r="L82" s="53">
        <v>27</v>
      </c>
      <c r="M82" s="53">
        <v>29</v>
      </c>
      <c r="N82" s="53">
        <v>30</v>
      </c>
      <c r="O82" s="52">
        <f t="shared" si="24"/>
        <v>214</v>
      </c>
      <c r="P82" s="53">
        <f t="shared" si="25"/>
        <v>49</v>
      </c>
      <c r="Q82" s="53">
        <v>1</v>
      </c>
      <c r="R82" s="52">
        <f t="shared" si="26"/>
        <v>50</v>
      </c>
      <c r="S82" s="216">
        <f t="shared" si="27"/>
        <v>5</v>
      </c>
      <c r="T82" s="217">
        <f t="shared" si="28"/>
        <v>4</v>
      </c>
      <c r="U82" s="116">
        <f t="shared" si="29"/>
        <v>26.75</v>
      </c>
      <c r="V82" s="105" t="s">
        <v>21</v>
      </c>
      <c r="Y82" s="52"/>
      <c r="Z82" s="52"/>
      <c r="AA82" s="52"/>
      <c r="AB82" s="242"/>
      <c r="AC82" s="242"/>
    </row>
    <row r="83" spans="1:29" ht="12">
      <c r="A83" s="54">
        <v>4</v>
      </c>
      <c r="B83" s="59" t="s">
        <v>127</v>
      </c>
      <c r="C83" s="112" t="s">
        <v>42</v>
      </c>
      <c r="D83" s="54">
        <v>3001</v>
      </c>
      <c r="E83" s="54" t="s">
        <v>29</v>
      </c>
      <c r="F83" s="54">
        <v>2</v>
      </c>
      <c r="G83" s="53">
        <v>32</v>
      </c>
      <c r="H83" s="53">
        <v>27</v>
      </c>
      <c r="I83" s="53">
        <v>25</v>
      </c>
      <c r="J83" s="53">
        <v>23</v>
      </c>
      <c r="K83" s="53">
        <v>26</v>
      </c>
      <c r="L83" s="53">
        <v>24</v>
      </c>
      <c r="M83" s="53">
        <v>29</v>
      </c>
      <c r="N83" s="53">
        <v>28</v>
      </c>
      <c r="O83" s="52">
        <f t="shared" si="24"/>
        <v>214</v>
      </c>
      <c r="P83" s="53">
        <f t="shared" si="25"/>
        <v>49</v>
      </c>
      <c r="Q83" s="53"/>
      <c r="R83" s="52">
        <f t="shared" si="26"/>
        <v>49</v>
      </c>
      <c r="S83" s="216">
        <f t="shared" si="27"/>
        <v>9</v>
      </c>
      <c r="T83" s="217">
        <f t="shared" si="28"/>
        <v>5</v>
      </c>
      <c r="U83" s="116">
        <f t="shared" si="29"/>
        <v>26.75</v>
      </c>
      <c r="V83" s="105" t="s">
        <v>22</v>
      </c>
      <c r="Y83" s="52"/>
      <c r="Z83" s="52"/>
      <c r="AB83" s="242"/>
      <c r="AC83" s="242"/>
    </row>
    <row r="84" spans="1:29" ht="12">
      <c r="A84" s="54">
        <v>5</v>
      </c>
      <c r="B84" s="59" t="s">
        <v>58</v>
      </c>
      <c r="C84" s="121" t="s">
        <v>35</v>
      </c>
      <c r="D84" s="54">
        <v>2712</v>
      </c>
      <c r="E84" s="54" t="s">
        <v>29</v>
      </c>
      <c r="F84" s="54">
        <v>2</v>
      </c>
      <c r="G84" s="53">
        <v>33</v>
      </c>
      <c r="H84" s="53">
        <v>28</v>
      </c>
      <c r="I84" s="53">
        <v>25</v>
      </c>
      <c r="J84" s="53">
        <v>27</v>
      </c>
      <c r="K84" s="53">
        <v>26</v>
      </c>
      <c r="L84" s="53">
        <v>25</v>
      </c>
      <c r="M84" s="53">
        <v>25</v>
      </c>
      <c r="N84" s="53">
        <v>29</v>
      </c>
      <c r="O84" s="52">
        <f t="shared" si="24"/>
        <v>218</v>
      </c>
      <c r="P84" s="53">
        <f t="shared" si="25"/>
        <v>45</v>
      </c>
      <c r="Q84" s="53"/>
      <c r="R84" s="52">
        <f t="shared" si="26"/>
        <v>45</v>
      </c>
      <c r="S84" s="216">
        <f t="shared" si="27"/>
        <v>8</v>
      </c>
      <c r="T84" s="217">
        <f t="shared" si="28"/>
        <v>4</v>
      </c>
      <c r="U84" s="116">
        <f t="shared" si="29"/>
        <v>27.25</v>
      </c>
      <c r="V84" s="2"/>
      <c r="Y84" s="52"/>
      <c r="Z84" s="52"/>
      <c r="AB84" s="242"/>
      <c r="AC84" s="242"/>
    </row>
    <row r="85" spans="1:29" ht="12">
      <c r="A85" s="54">
        <v>6</v>
      </c>
      <c r="B85" s="62" t="s">
        <v>111</v>
      </c>
      <c r="C85" s="62" t="s">
        <v>112</v>
      </c>
      <c r="D85" s="54">
        <v>2798</v>
      </c>
      <c r="E85" s="54" t="s">
        <v>29</v>
      </c>
      <c r="F85" s="54">
        <v>1</v>
      </c>
      <c r="G85" s="53">
        <v>25</v>
      </c>
      <c r="H85" s="53">
        <v>36</v>
      </c>
      <c r="I85" s="53">
        <v>27</v>
      </c>
      <c r="J85" s="53">
        <v>30</v>
      </c>
      <c r="K85" s="53">
        <v>25</v>
      </c>
      <c r="L85" s="53">
        <v>24</v>
      </c>
      <c r="M85" s="53">
        <v>24</v>
      </c>
      <c r="N85" s="53">
        <v>28</v>
      </c>
      <c r="O85" s="52">
        <f t="shared" si="24"/>
        <v>219</v>
      </c>
      <c r="P85" s="53">
        <f t="shared" si="25"/>
        <v>44</v>
      </c>
      <c r="Q85" s="53"/>
      <c r="R85" s="52">
        <f t="shared" si="26"/>
        <v>44</v>
      </c>
      <c r="S85" s="216">
        <f t="shared" si="27"/>
        <v>12</v>
      </c>
      <c r="T85" s="217">
        <f t="shared" si="28"/>
        <v>6</v>
      </c>
      <c r="U85" s="116">
        <f t="shared" si="29"/>
        <v>27.375</v>
      </c>
      <c r="V85" s="2"/>
      <c r="Y85" s="52"/>
      <c r="Z85" s="52"/>
      <c r="AB85" s="242"/>
      <c r="AC85" s="242"/>
    </row>
    <row r="86" spans="1:29" ht="12">
      <c r="A86" s="54">
        <v>7</v>
      </c>
      <c r="B86" s="112" t="s">
        <v>173</v>
      </c>
      <c r="C86" s="241" t="s">
        <v>102</v>
      </c>
      <c r="D86" s="117">
        <v>2878</v>
      </c>
      <c r="E86" s="117" t="s">
        <v>29</v>
      </c>
      <c r="F86" s="57" t="s">
        <v>218</v>
      </c>
      <c r="G86" s="53">
        <v>26</v>
      </c>
      <c r="H86" s="53">
        <v>23</v>
      </c>
      <c r="I86" s="53">
        <v>32</v>
      </c>
      <c r="J86" s="53">
        <v>33</v>
      </c>
      <c r="K86" s="53">
        <v>28</v>
      </c>
      <c r="L86" s="53">
        <v>27</v>
      </c>
      <c r="M86" s="53">
        <v>24</v>
      </c>
      <c r="N86" s="53">
        <v>27</v>
      </c>
      <c r="O86" s="52">
        <f t="shared" si="24"/>
        <v>220</v>
      </c>
      <c r="P86" s="53">
        <f t="shared" si="25"/>
        <v>43</v>
      </c>
      <c r="Q86" s="53"/>
      <c r="R86" s="52">
        <f t="shared" si="26"/>
        <v>43</v>
      </c>
      <c r="S86" s="216">
        <f t="shared" si="27"/>
        <v>10</v>
      </c>
      <c r="T86" s="217">
        <f t="shared" si="28"/>
        <v>8</v>
      </c>
      <c r="U86" s="116">
        <f t="shared" si="29"/>
        <v>27.5</v>
      </c>
      <c r="V86" s="2"/>
      <c r="W86" s="6"/>
      <c r="Y86" s="52"/>
      <c r="Z86" s="52"/>
      <c r="AB86" s="242"/>
      <c r="AC86" s="242"/>
    </row>
    <row r="87" spans="1:29" ht="12">
      <c r="A87" s="54">
        <v>8</v>
      </c>
      <c r="B87" s="112" t="s">
        <v>169</v>
      </c>
      <c r="C87" s="241" t="s">
        <v>215</v>
      </c>
      <c r="D87" s="117">
        <v>3080</v>
      </c>
      <c r="E87" s="117" t="s">
        <v>29</v>
      </c>
      <c r="F87" s="57" t="s">
        <v>218</v>
      </c>
      <c r="G87" s="53">
        <v>28</v>
      </c>
      <c r="H87" s="53">
        <v>32</v>
      </c>
      <c r="I87" s="53">
        <v>24</v>
      </c>
      <c r="J87" s="53">
        <v>24</v>
      </c>
      <c r="K87" s="53">
        <v>30</v>
      </c>
      <c r="L87" s="53">
        <v>26</v>
      </c>
      <c r="M87" s="53">
        <v>30</v>
      </c>
      <c r="N87" s="53">
        <v>30</v>
      </c>
      <c r="O87" s="52">
        <f t="shared" si="24"/>
        <v>224</v>
      </c>
      <c r="P87" s="53">
        <f t="shared" si="25"/>
        <v>39</v>
      </c>
      <c r="Q87" s="53"/>
      <c r="R87" s="52">
        <f t="shared" si="26"/>
        <v>39</v>
      </c>
      <c r="S87" s="216">
        <f t="shared" si="27"/>
        <v>8</v>
      </c>
      <c r="T87" s="217">
        <f t="shared" si="28"/>
        <v>6</v>
      </c>
      <c r="U87" s="116">
        <f t="shared" si="29"/>
        <v>28</v>
      </c>
      <c r="V87" s="2"/>
      <c r="Y87" s="52"/>
      <c r="Z87" s="52"/>
      <c r="AB87" s="242"/>
      <c r="AC87" s="242"/>
    </row>
    <row r="88" spans="1:29" ht="12">
      <c r="A88" s="54">
        <v>9</v>
      </c>
      <c r="B88" s="59" t="s">
        <v>113</v>
      </c>
      <c r="C88" s="121" t="s">
        <v>0</v>
      </c>
      <c r="D88" s="54">
        <v>3084</v>
      </c>
      <c r="E88" s="54" t="s">
        <v>29</v>
      </c>
      <c r="F88" s="54">
        <v>5</v>
      </c>
      <c r="G88" s="53">
        <v>37</v>
      </c>
      <c r="H88" s="53">
        <v>26</v>
      </c>
      <c r="I88" s="53">
        <v>30</v>
      </c>
      <c r="J88" s="53">
        <v>31</v>
      </c>
      <c r="K88" s="53">
        <v>24</v>
      </c>
      <c r="L88" s="53">
        <v>30</v>
      </c>
      <c r="M88" s="53">
        <v>24</v>
      </c>
      <c r="N88" s="53"/>
      <c r="O88" s="52">
        <f t="shared" si="24"/>
        <v>202</v>
      </c>
      <c r="P88" s="53">
        <f aca="true" t="shared" si="30" ref="P88:P96">162-O88+70</f>
        <v>30</v>
      </c>
      <c r="Q88" s="53"/>
      <c r="R88" s="52">
        <f t="shared" si="26"/>
        <v>30</v>
      </c>
      <c r="S88" s="216">
        <f t="shared" si="27"/>
        <v>13</v>
      </c>
      <c r="T88" s="217">
        <f aca="true" t="shared" si="31" ref="T88:T104">SMALL(G88:N88,6)-SMALL(G88:N88,2)</f>
        <v>7</v>
      </c>
      <c r="U88" s="116">
        <f t="shared" si="29"/>
        <v>28.857142857142858</v>
      </c>
      <c r="V88" s="2"/>
      <c r="Y88" s="52"/>
      <c r="Z88" s="52"/>
      <c r="AB88" s="242"/>
      <c r="AC88" s="242"/>
    </row>
    <row r="89" spans="1:29" ht="12">
      <c r="A89" s="54">
        <v>10</v>
      </c>
      <c r="B89" s="62" t="s">
        <v>152</v>
      </c>
      <c r="C89" s="62" t="s">
        <v>102</v>
      </c>
      <c r="D89" s="54">
        <v>1934</v>
      </c>
      <c r="E89" s="54" t="s">
        <v>29</v>
      </c>
      <c r="F89" s="54">
        <v>2</v>
      </c>
      <c r="G89" s="53">
        <v>33</v>
      </c>
      <c r="H89" s="53">
        <v>31</v>
      </c>
      <c r="I89" s="53">
        <v>26</v>
      </c>
      <c r="J89" s="53">
        <v>26</v>
      </c>
      <c r="K89" s="53">
        <v>34</v>
      </c>
      <c r="L89" s="53">
        <v>31</v>
      </c>
      <c r="M89" s="53">
        <v>25</v>
      </c>
      <c r="N89" s="53"/>
      <c r="O89" s="52">
        <f t="shared" si="24"/>
        <v>206</v>
      </c>
      <c r="P89" s="53">
        <f t="shared" si="30"/>
        <v>26</v>
      </c>
      <c r="Q89" s="53"/>
      <c r="R89" s="52">
        <f t="shared" si="26"/>
        <v>26</v>
      </c>
      <c r="S89" s="216">
        <f t="shared" si="27"/>
        <v>9</v>
      </c>
      <c r="T89" s="217">
        <f t="shared" si="31"/>
        <v>7</v>
      </c>
      <c r="U89" s="116">
        <f t="shared" si="29"/>
        <v>29.428571428571427</v>
      </c>
      <c r="V89" s="2"/>
      <c r="Y89" s="52"/>
      <c r="Z89" s="52"/>
      <c r="AB89" s="242"/>
      <c r="AC89" s="242"/>
    </row>
    <row r="90" spans="1:29" ht="12">
      <c r="A90" s="54">
        <v>11</v>
      </c>
      <c r="B90" s="59" t="s">
        <v>81</v>
      </c>
      <c r="C90" s="121" t="s">
        <v>38</v>
      </c>
      <c r="D90" s="54">
        <v>3086</v>
      </c>
      <c r="E90" s="54" t="s">
        <v>29</v>
      </c>
      <c r="F90" s="54">
        <v>5</v>
      </c>
      <c r="G90" s="53">
        <v>34</v>
      </c>
      <c r="H90" s="53">
        <v>32</v>
      </c>
      <c r="I90" s="53">
        <v>31</v>
      </c>
      <c r="J90" s="53">
        <v>25</v>
      </c>
      <c r="K90" s="53">
        <v>24</v>
      </c>
      <c r="L90" s="53">
        <v>35</v>
      </c>
      <c r="M90" s="53">
        <v>25</v>
      </c>
      <c r="N90" s="53"/>
      <c r="O90" s="52">
        <f t="shared" si="24"/>
        <v>206</v>
      </c>
      <c r="P90" s="53">
        <f t="shared" si="30"/>
        <v>26</v>
      </c>
      <c r="Q90" s="53"/>
      <c r="R90" s="52">
        <f t="shared" si="26"/>
        <v>26</v>
      </c>
      <c r="S90" s="216">
        <f t="shared" si="27"/>
        <v>11</v>
      </c>
      <c r="T90" s="217">
        <f t="shared" si="31"/>
        <v>9</v>
      </c>
      <c r="U90" s="116">
        <f t="shared" si="29"/>
        <v>29.428571428571427</v>
      </c>
      <c r="V90" s="2"/>
      <c r="Y90" s="52"/>
      <c r="Z90" s="52"/>
      <c r="AB90" s="242"/>
      <c r="AC90" s="242"/>
    </row>
    <row r="91" spans="1:29" ht="12">
      <c r="A91" s="54">
        <v>12</v>
      </c>
      <c r="B91" s="112" t="s">
        <v>168</v>
      </c>
      <c r="C91" s="112" t="s">
        <v>215</v>
      </c>
      <c r="D91" s="109">
        <v>2903</v>
      </c>
      <c r="E91" s="54" t="s">
        <v>29</v>
      </c>
      <c r="F91" s="45">
        <v>4</v>
      </c>
      <c r="G91" s="53">
        <v>30</v>
      </c>
      <c r="H91" s="53">
        <v>26</v>
      </c>
      <c r="I91" s="53">
        <v>34</v>
      </c>
      <c r="J91" s="53">
        <v>31</v>
      </c>
      <c r="K91" s="53">
        <v>30</v>
      </c>
      <c r="L91" s="53">
        <v>29</v>
      </c>
      <c r="M91" s="53">
        <v>29</v>
      </c>
      <c r="N91" s="53"/>
      <c r="O91" s="52">
        <f t="shared" si="24"/>
        <v>209</v>
      </c>
      <c r="P91" s="53">
        <f t="shared" si="30"/>
        <v>23</v>
      </c>
      <c r="Q91" s="53"/>
      <c r="R91" s="52">
        <f t="shared" si="26"/>
        <v>23</v>
      </c>
      <c r="S91" s="216">
        <f t="shared" si="27"/>
        <v>8</v>
      </c>
      <c r="T91" s="217">
        <f t="shared" si="31"/>
        <v>2</v>
      </c>
      <c r="U91" s="116">
        <f t="shared" si="29"/>
        <v>29.857142857142858</v>
      </c>
      <c r="V91" s="2"/>
      <c r="Y91" s="52"/>
      <c r="Z91" s="52"/>
      <c r="AB91" s="242"/>
      <c r="AC91" s="242"/>
    </row>
    <row r="92" spans="1:29" ht="12">
      <c r="A92" s="54">
        <v>13</v>
      </c>
      <c r="B92" s="59" t="s">
        <v>49</v>
      </c>
      <c r="C92" s="121" t="s">
        <v>43</v>
      </c>
      <c r="D92" s="54">
        <v>2824</v>
      </c>
      <c r="E92" s="54" t="s">
        <v>29</v>
      </c>
      <c r="F92" s="54">
        <v>3</v>
      </c>
      <c r="G92" s="53">
        <v>32</v>
      </c>
      <c r="H92" s="53">
        <v>28</v>
      </c>
      <c r="I92" s="53">
        <v>25</v>
      </c>
      <c r="J92" s="53">
        <v>31</v>
      </c>
      <c r="K92" s="53">
        <v>30</v>
      </c>
      <c r="L92" s="53">
        <v>37</v>
      </c>
      <c r="M92" s="53">
        <v>29</v>
      </c>
      <c r="N92" s="53"/>
      <c r="O92" s="52">
        <f t="shared" si="24"/>
        <v>212</v>
      </c>
      <c r="P92" s="53">
        <f t="shared" si="30"/>
        <v>20</v>
      </c>
      <c r="Q92" s="53"/>
      <c r="R92" s="52">
        <f t="shared" si="26"/>
        <v>20</v>
      </c>
      <c r="S92" s="216">
        <f t="shared" si="27"/>
        <v>12</v>
      </c>
      <c r="T92" s="217">
        <f t="shared" si="31"/>
        <v>4</v>
      </c>
      <c r="U92" s="116">
        <f t="shared" si="29"/>
        <v>30.285714285714285</v>
      </c>
      <c r="V92" s="2"/>
      <c r="Y92" s="52"/>
      <c r="Z92" s="52"/>
      <c r="AB92" s="242"/>
      <c r="AC92" s="242"/>
    </row>
    <row r="93" spans="1:29" ht="12">
      <c r="A93" s="54">
        <v>14</v>
      </c>
      <c r="B93" s="112" t="s">
        <v>153</v>
      </c>
      <c r="C93" s="112" t="s">
        <v>44</v>
      </c>
      <c r="D93" s="109">
        <v>2896</v>
      </c>
      <c r="E93" s="54" t="s">
        <v>29</v>
      </c>
      <c r="F93" s="45" t="s">
        <v>95</v>
      </c>
      <c r="G93" s="53">
        <v>29</v>
      </c>
      <c r="H93" s="53">
        <v>33</v>
      </c>
      <c r="I93" s="53">
        <v>38</v>
      </c>
      <c r="J93" s="53">
        <v>30</v>
      </c>
      <c r="K93" s="53">
        <v>35</v>
      </c>
      <c r="L93" s="53">
        <v>28</v>
      </c>
      <c r="M93" s="53">
        <v>27</v>
      </c>
      <c r="N93" s="53"/>
      <c r="O93" s="52">
        <f t="shared" si="24"/>
        <v>220</v>
      </c>
      <c r="P93" s="53">
        <f t="shared" si="30"/>
        <v>12</v>
      </c>
      <c r="Q93" s="53"/>
      <c r="R93" s="52">
        <f t="shared" si="26"/>
        <v>12</v>
      </c>
      <c r="S93" s="216">
        <f t="shared" si="27"/>
        <v>11</v>
      </c>
      <c r="T93" s="217">
        <f t="shared" si="31"/>
        <v>7</v>
      </c>
      <c r="U93" s="116">
        <f t="shared" si="29"/>
        <v>31.428571428571427</v>
      </c>
      <c r="V93" s="2"/>
      <c r="Y93" s="52"/>
      <c r="Z93" s="52"/>
      <c r="AB93" s="242"/>
      <c r="AC93" s="242"/>
    </row>
    <row r="94" spans="1:29" ht="12">
      <c r="A94" s="54">
        <v>15</v>
      </c>
      <c r="B94" s="59" t="s">
        <v>60</v>
      </c>
      <c r="C94" s="121" t="s">
        <v>55</v>
      </c>
      <c r="D94" s="54">
        <v>2977</v>
      </c>
      <c r="E94" s="54" t="s">
        <v>29</v>
      </c>
      <c r="F94" s="54">
        <v>4</v>
      </c>
      <c r="G94" s="47">
        <v>32</v>
      </c>
      <c r="H94" s="47">
        <v>27</v>
      </c>
      <c r="I94" s="47">
        <v>27</v>
      </c>
      <c r="J94" s="47">
        <v>40</v>
      </c>
      <c r="K94" s="47">
        <v>33</v>
      </c>
      <c r="L94" s="47">
        <v>29</v>
      </c>
      <c r="M94" s="47">
        <v>34</v>
      </c>
      <c r="N94" s="47"/>
      <c r="O94" s="52">
        <f t="shared" si="24"/>
        <v>222</v>
      </c>
      <c r="P94" s="53">
        <f t="shared" si="30"/>
        <v>10</v>
      </c>
      <c r="Q94" s="53"/>
      <c r="R94" s="52">
        <f t="shared" si="26"/>
        <v>10</v>
      </c>
      <c r="S94" s="216">
        <f t="shared" si="27"/>
        <v>13</v>
      </c>
      <c r="T94" s="217">
        <f t="shared" si="31"/>
        <v>7</v>
      </c>
      <c r="U94" s="116">
        <f t="shared" si="29"/>
        <v>31.714285714285715</v>
      </c>
      <c r="V94" s="2"/>
      <c r="X94" s="49"/>
      <c r="Y94" s="52"/>
      <c r="Z94" s="52"/>
      <c r="AB94" s="242"/>
      <c r="AC94" s="242"/>
    </row>
    <row r="95" spans="1:29" ht="12">
      <c r="A95" s="54">
        <v>16</v>
      </c>
      <c r="B95" s="59" t="s">
        <v>48</v>
      </c>
      <c r="C95" s="121" t="s">
        <v>38</v>
      </c>
      <c r="D95" s="54">
        <v>2874</v>
      </c>
      <c r="E95" s="54" t="s">
        <v>29</v>
      </c>
      <c r="F95" s="54">
        <v>3</v>
      </c>
      <c r="G95" s="53">
        <v>35</v>
      </c>
      <c r="H95" s="53">
        <v>26</v>
      </c>
      <c r="I95" s="53">
        <v>35</v>
      </c>
      <c r="J95" s="53">
        <v>30</v>
      </c>
      <c r="K95" s="53">
        <v>39</v>
      </c>
      <c r="L95" s="53">
        <v>30</v>
      </c>
      <c r="M95" s="53">
        <v>31</v>
      </c>
      <c r="N95" s="53"/>
      <c r="O95" s="52">
        <f t="shared" si="24"/>
        <v>226</v>
      </c>
      <c r="P95" s="53">
        <f t="shared" si="30"/>
        <v>6</v>
      </c>
      <c r="Q95" s="53"/>
      <c r="R95" s="52">
        <f t="shared" si="26"/>
        <v>6</v>
      </c>
      <c r="S95" s="216">
        <f t="shared" si="27"/>
        <v>13</v>
      </c>
      <c r="T95" s="217">
        <f t="shared" si="31"/>
        <v>5</v>
      </c>
      <c r="U95" s="116">
        <f t="shared" si="29"/>
        <v>32.285714285714285</v>
      </c>
      <c r="X95" s="50"/>
      <c r="Y95" s="52"/>
      <c r="Z95" s="52"/>
      <c r="AB95" s="242"/>
      <c r="AC95" s="242"/>
    </row>
    <row r="96" spans="1:29" ht="12">
      <c r="A96" s="54">
        <v>17</v>
      </c>
      <c r="B96" s="59" t="s">
        <v>79</v>
      </c>
      <c r="C96" s="121" t="s">
        <v>38</v>
      </c>
      <c r="D96" s="54">
        <v>3087</v>
      </c>
      <c r="E96" s="54" t="s">
        <v>29</v>
      </c>
      <c r="F96" s="54">
        <v>5</v>
      </c>
      <c r="G96" s="53">
        <v>35</v>
      </c>
      <c r="H96" s="53">
        <v>36</v>
      </c>
      <c r="I96" s="53">
        <v>33</v>
      </c>
      <c r="J96" s="53">
        <v>29</v>
      </c>
      <c r="K96" s="53">
        <v>36</v>
      </c>
      <c r="L96" s="53">
        <v>30</v>
      </c>
      <c r="M96" s="53">
        <v>30</v>
      </c>
      <c r="N96" s="53"/>
      <c r="O96" s="52">
        <f t="shared" si="24"/>
        <v>229</v>
      </c>
      <c r="P96" s="53">
        <f t="shared" si="30"/>
        <v>3</v>
      </c>
      <c r="Q96" s="53"/>
      <c r="R96" s="52">
        <f t="shared" si="26"/>
        <v>3</v>
      </c>
      <c r="S96" s="216">
        <f t="shared" si="27"/>
        <v>7</v>
      </c>
      <c r="T96" s="217">
        <f t="shared" si="31"/>
        <v>6</v>
      </c>
      <c r="U96" s="116">
        <f t="shared" si="29"/>
        <v>32.714285714285715</v>
      </c>
      <c r="V96" s="2"/>
      <c r="Y96" s="52"/>
      <c r="Z96" s="52"/>
      <c r="AB96" s="242"/>
      <c r="AC96" s="242"/>
    </row>
    <row r="97" spans="1:29" ht="12">
      <c r="A97" s="54">
        <v>18</v>
      </c>
      <c r="B97" s="112" t="s">
        <v>174</v>
      </c>
      <c r="C97" s="241" t="s">
        <v>215</v>
      </c>
      <c r="D97" s="117">
        <v>3081</v>
      </c>
      <c r="E97" s="117" t="s">
        <v>29</v>
      </c>
      <c r="F97" s="57" t="s">
        <v>36</v>
      </c>
      <c r="G97" s="53">
        <v>38</v>
      </c>
      <c r="H97" s="53">
        <v>30</v>
      </c>
      <c r="I97" s="53">
        <v>31</v>
      </c>
      <c r="J97" s="53">
        <v>37</v>
      </c>
      <c r="K97" s="53">
        <v>37</v>
      </c>
      <c r="L97" s="53">
        <v>31</v>
      </c>
      <c r="M97" s="53">
        <v>36</v>
      </c>
      <c r="N97" s="53"/>
      <c r="O97" s="52">
        <f t="shared" si="24"/>
        <v>240</v>
      </c>
      <c r="P97" s="53"/>
      <c r="Q97" s="53"/>
      <c r="R97" s="52">
        <f t="shared" si="26"/>
        <v>0</v>
      </c>
      <c r="S97" s="216">
        <f t="shared" si="27"/>
        <v>8</v>
      </c>
      <c r="T97" s="217">
        <f t="shared" si="31"/>
        <v>6</v>
      </c>
      <c r="U97" s="116">
        <f t="shared" si="29"/>
        <v>34.285714285714285</v>
      </c>
      <c r="V97" s="2"/>
      <c r="Y97" s="52"/>
      <c r="Z97" s="52"/>
      <c r="AB97" s="242"/>
      <c r="AC97" s="242"/>
    </row>
    <row r="98" spans="1:29" ht="12">
      <c r="A98" s="54">
        <v>19</v>
      </c>
      <c r="B98" s="59" t="s">
        <v>128</v>
      </c>
      <c r="C98" s="121" t="s">
        <v>101</v>
      </c>
      <c r="D98" s="54">
        <v>3196</v>
      </c>
      <c r="E98" s="54" t="s">
        <v>29</v>
      </c>
      <c r="F98" s="54" t="s">
        <v>36</v>
      </c>
      <c r="G98" s="53">
        <v>36</v>
      </c>
      <c r="H98" s="53">
        <v>28</v>
      </c>
      <c r="I98" s="53">
        <v>38</v>
      </c>
      <c r="J98" s="53">
        <v>36</v>
      </c>
      <c r="K98" s="53">
        <v>43</v>
      </c>
      <c r="L98" s="53">
        <v>34</v>
      </c>
      <c r="M98" s="53">
        <v>30</v>
      </c>
      <c r="N98" s="53"/>
      <c r="O98" s="52">
        <f t="shared" si="24"/>
        <v>245</v>
      </c>
      <c r="P98" s="53"/>
      <c r="Q98" s="53"/>
      <c r="R98" s="52">
        <f t="shared" si="26"/>
        <v>0</v>
      </c>
      <c r="S98" s="216">
        <f t="shared" si="27"/>
        <v>15</v>
      </c>
      <c r="T98" s="217">
        <f t="shared" si="31"/>
        <v>8</v>
      </c>
      <c r="U98" s="116">
        <f t="shared" si="29"/>
        <v>35</v>
      </c>
      <c r="V98" s="2"/>
      <c r="Y98" s="52"/>
      <c r="Z98" s="52"/>
      <c r="AB98" s="242"/>
      <c r="AC98" s="242"/>
    </row>
    <row r="99" spans="1:29" ht="12">
      <c r="A99" s="54">
        <v>20</v>
      </c>
      <c r="B99" s="112" t="s">
        <v>175</v>
      </c>
      <c r="C99" s="241" t="s">
        <v>215</v>
      </c>
      <c r="D99" s="117">
        <v>3025</v>
      </c>
      <c r="E99" s="117" t="s">
        <v>29</v>
      </c>
      <c r="F99" s="57" t="s">
        <v>36</v>
      </c>
      <c r="G99" s="53">
        <v>41</v>
      </c>
      <c r="H99" s="53">
        <v>41</v>
      </c>
      <c r="I99" s="53">
        <v>38</v>
      </c>
      <c r="J99" s="53">
        <v>32</v>
      </c>
      <c r="K99" s="53">
        <v>34</v>
      </c>
      <c r="L99" s="53">
        <v>30</v>
      </c>
      <c r="M99" s="53">
        <v>32</v>
      </c>
      <c r="N99" s="53"/>
      <c r="O99" s="52">
        <f t="shared" si="24"/>
        <v>248</v>
      </c>
      <c r="P99" s="53"/>
      <c r="Q99" s="53"/>
      <c r="R99" s="52">
        <f t="shared" si="26"/>
        <v>0</v>
      </c>
      <c r="S99" s="216">
        <f t="shared" si="27"/>
        <v>11</v>
      </c>
      <c r="T99" s="217">
        <f t="shared" si="31"/>
        <v>9</v>
      </c>
      <c r="U99" s="116">
        <f t="shared" si="29"/>
        <v>35.42857142857143</v>
      </c>
      <c r="V99" s="2"/>
      <c r="Y99" s="52"/>
      <c r="Z99" s="52"/>
      <c r="AB99" s="242"/>
      <c r="AC99" s="242"/>
    </row>
    <row r="100" spans="1:29" ht="12">
      <c r="A100" s="54">
        <v>21</v>
      </c>
      <c r="B100" s="112" t="s">
        <v>160</v>
      </c>
      <c r="C100" s="241" t="s">
        <v>102</v>
      </c>
      <c r="D100" s="117">
        <v>3218</v>
      </c>
      <c r="E100" s="117" t="s">
        <v>29</v>
      </c>
      <c r="F100" s="57" t="s">
        <v>36</v>
      </c>
      <c r="G100" s="53">
        <v>39</v>
      </c>
      <c r="H100" s="53">
        <v>32</v>
      </c>
      <c r="I100" s="53">
        <v>28</v>
      </c>
      <c r="J100" s="53">
        <v>36</v>
      </c>
      <c r="K100" s="53">
        <v>43</v>
      </c>
      <c r="L100" s="53">
        <v>37</v>
      </c>
      <c r="M100" s="53">
        <v>41</v>
      </c>
      <c r="N100" s="53"/>
      <c r="O100" s="52">
        <f t="shared" si="24"/>
        <v>256</v>
      </c>
      <c r="P100" s="53"/>
      <c r="Q100" s="53"/>
      <c r="R100" s="52">
        <f t="shared" si="26"/>
        <v>0</v>
      </c>
      <c r="S100" s="216">
        <f t="shared" si="27"/>
        <v>15</v>
      </c>
      <c r="T100" s="217">
        <f t="shared" si="31"/>
        <v>9</v>
      </c>
      <c r="U100" s="116">
        <f t="shared" si="29"/>
        <v>36.57142857142857</v>
      </c>
      <c r="V100" s="2"/>
      <c r="Y100" s="52"/>
      <c r="Z100" s="52"/>
      <c r="AB100" s="242"/>
      <c r="AC100" s="242"/>
    </row>
    <row r="101" spans="1:29" ht="12">
      <c r="A101" s="54">
        <v>22</v>
      </c>
      <c r="B101" s="59" t="s">
        <v>83</v>
      </c>
      <c r="C101" s="121" t="s">
        <v>44</v>
      </c>
      <c r="D101" s="54">
        <v>3190</v>
      </c>
      <c r="E101" s="54" t="s">
        <v>29</v>
      </c>
      <c r="F101" s="54" t="s">
        <v>36</v>
      </c>
      <c r="G101" s="53">
        <v>47</v>
      </c>
      <c r="H101" s="53">
        <v>41</v>
      </c>
      <c r="I101" s="53">
        <v>36</v>
      </c>
      <c r="J101" s="53">
        <v>38</v>
      </c>
      <c r="K101" s="53">
        <v>32</v>
      </c>
      <c r="L101" s="53">
        <v>33</v>
      </c>
      <c r="M101" s="53">
        <v>30</v>
      </c>
      <c r="N101" s="53"/>
      <c r="O101" s="52">
        <f t="shared" si="24"/>
        <v>257</v>
      </c>
      <c r="P101" s="53"/>
      <c r="Q101" s="53"/>
      <c r="R101" s="52">
        <f t="shared" si="26"/>
        <v>0</v>
      </c>
      <c r="S101" s="216">
        <f t="shared" si="27"/>
        <v>17</v>
      </c>
      <c r="T101" s="217">
        <f t="shared" si="31"/>
        <v>9</v>
      </c>
      <c r="U101" s="116">
        <f t="shared" si="29"/>
        <v>36.714285714285715</v>
      </c>
      <c r="V101" s="2"/>
      <c r="Y101" s="52"/>
      <c r="Z101" s="52"/>
      <c r="AB101" s="242"/>
      <c r="AC101" s="242"/>
    </row>
    <row r="102" spans="1:29" ht="12">
      <c r="A102" s="54">
        <v>23</v>
      </c>
      <c r="B102" s="59" t="s">
        <v>80</v>
      </c>
      <c r="C102" s="121" t="s">
        <v>0</v>
      </c>
      <c r="D102" s="54">
        <v>3251</v>
      </c>
      <c r="E102" s="54" t="s">
        <v>29</v>
      </c>
      <c r="F102" s="54" t="s">
        <v>36</v>
      </c>
      <c r="G102" s="53">
        <v>35</v>
      </c>
      <c r="H102" s="53">
        <v>29</v>
      </c>
      <c r="I102" s="53">
        <v>42</v>
      </c>
      <c r="J102" s="53">
        <v>33</v>
      </c>
      <c r="K102" s="53">
        <v>47</v>
      </c>
      <c r="L102" s="53">
        <v>41</v>
      </c>
      <c r="M102" s="53">
        <v>42</v>
      </c>
      <c r="N102" s="53"/>
      <c r="O102" s="52">
        <f t="shared" si="24"/>
        <v>269</v>
      </c>
      <c r="P102" s="53"/>
      <c r="Q102" s="53"/>
      <c r="R102" s="52">
        <f t="shared" si="26"/>
        <v>0</v>
      </c>
      <c r="S102" s="216">
        <f t="shared" si="27"/>
        <v>18</v>
      </c>
      <c r="T102" s="217">
        <f t="shared" si="31"/>
        <v>9</v>
      </c>
      <c r="U102" s="116">
        <f t="shared" si="29"/>
        <v>38.42857142857143</v>
      </c>
      <c r="V102" s="2"/>
      <c r="Y102" s="52"/>
      <c r="Z102" s="52"/>
      <c r="AB102" s="242"/>
      <c r="AC102" s="242"/>
    </row>
    <row r="103" spans="1:29" ht="12">
      <c r="A103" s="54">
        <v>24</v>
      </c>
      <c r="B103" s="112" t="s">
        <v>176</v>
      </c>
      <c r="C103" s="112" t="s">
        <v>0</v>
      </c>
      <c r="D103" s="109">
        <v>3250</v>
      </c>
      <c r="E103" s="109" t="s">
        <v>29</v>
      </c>
      <c r="F103" s="45" t="s">
        <v>36</v>
      </c>
      <c r="G103" s="53">
        <v>40</v>
      </c>
      <c r="H103" s="53">
        <v>62</v>
      </c>
      <c r="I103" s="53">
        <v>42</v>
      </c>
      <c r="J103" s="53">
        <v>46</v>
      </c>
      <c r="K103" s="53">
        <v>48</v>
      </c>
      <c r="L103" s="53">
        <v>31</v>
      </c>
      <c r="M103" s="53">
        <v>45</v>
      </c>
      <c r="N103" s="53"/>
      <c r="O103" s="52">
        <f t="shared" si="24"/>
        <v>314</v>
      </c>
      <c r="P103" s="53"/>
      <c r="Q103" s="53"/>
      <c r="R103" s="52">
        <f t="shared" si="26"/>
        <v>0</v>
      </c>
      <c r="S103" s="216">
        <f t="shared" si="27"/>
        <v>31</v>
      </c>
      <c r="T103" s="217">
        <f t="shared" si="31"/>
        <v>8</v>
      </c>
      <c r="U103" s="116">
        <f t="shared" si="29"/>
        <v>44.857142857142854</v>
      </c>
      <c r="V103" s="2"/>
      <c r="Y103" s="52"/>
      <c r="Z103" s="52"/>
      <c r="AB103" s="242"/>
      <c r="AC103" s="242"/>
    </row>
    <row r="104" spans="1:29" ht="12">
      <c r="A104" s="54">
        <v>25</v>
      </c>
      <c r="B104" s="59" t="s">
        <v>82</v>
      </c>
      <c r="C104" s="121" t="s">
        <v>38</v>
      </c>
      <c r="D104" s="54">
        <v>3110</v>
      </c>
      <c r="E104" s="54" t="s">
        <v>29</v>
      </c>
      <c r="F104" s="54" t="s">
        <v>36</v>
      </c>
      <c r="G104" s="47">
        <v>126</v>
      </c>
      <c r="H104" s="47">
        <v>126</v>
      </c>
      <c r="I104" s="47">
        <v>126</v>
      </c>
      <c r="J104" s="47">
        <v>126</v>
      </c>
      <c r="K104" s="47">
        <v>34</v>
      </c>
      <c r="L104" s="47">
        <v>41</v>
      </c>
      <c r="M104" s="47">
        <v>29</v>
      </c>
      <c r="N104" s="47"/>
      <c r="O104" s="52">
        <f t="shared" si="24"/>
        <v>608</v>
      </c>
      <c r="P104" s="53"/>
      <c r="Q104" s="53"/>
      <c r="R104" s="52">
        <f t="shared" si="26"/>
        <v>0</v>
      </c>
      <c r="S104" s="216">
        <f t="shared" si="27"/>
        <v>97</v>
      </c>
      <c r="T104" s="217">
        <f t="shared" si="31"/>
        <v>92</v>
      </c>
      <c r="U104" s="116">
        <f t="shared" si="29"/>
        <v>86.85714285714286</v>
      </c>
      <c r="Y104" s="52"/>
      <c r="Z104" s="52"/>
      <c r="AB104" s="242"/>
      <c r="AC104" s="242"/>
    </row>
    <row r="105" spans="1:27" s="52" customFormat="1" ht="12">
      <c r="A105" s="105"/>
      <c r="B105" s="59"/>
      <c r="C105" s="57"/>
      <c r="D105" s="54"/>
      <c r="E105" s="54"/>
      <c r="F105" s="54"/>
      <c r="G105" s="53"/>
      <c r="H105" s="53"/>
      <c r="I105" s="53"/>
      <c r="J105" s="53"/>
      <c r="K105" s="53"/>
      <c r="L105" s="53"/>
      <c r="M105" s="53"/>
      <c r="N105" s="53"/>
      <c r="P105" s="53"/>
      <c r="Q105" s="53"/>
      <c r="S105" s="100"/>
      <c r="T105" s="100"/>
      <c r="U105" s="101"/>
      <c r="V105" s="46"/>
      <c r="X105" s="1"/>
      <c r="Y105" s="1"/>
      <c r="Z105" s="1"/>
      <c r="AA105" s="1"/>
    </row>
    <row r="106" spans="1:22" s="107" customFormat="1" ht="11.25">
      <c r="A106" s="105"/>
      <c r="B106" s="102" t="s">
        <v>30</v>
      </c>
      <c r="C106" s="103"/>
      <c r="D106" s="104" t="s">
        <v>275</v>
      </c>
      <c r="F106" s="109"/>
      <c r="G106" s="109"/>
      <c r="H106" s="111"/>
      <c r="O106" s="110" t="s">
        <v>41</v>
      </c>
      <c r="P106" s="112">
        <v>15.8</v>
      </c>
      <c r="Q106" s="105" t="s">
        <v>41</v>
      </c>
      <c r="R106" s="113" t="s">
        <v>122</v>
      </c>
      <c r="S106" s="105"/>
      <c r="T106" s="105"/>
      <c r="U106" s="106"/>
      <c r="V106" s="105"/>
    </row>
    <row r="107" spans="1:26" s="107" customFormat="1" ht="12">
      <c r="A107" s="105"/>
      <c r="B107" s="102"/>
      <c r="C107" s="103"/>
      <c r="D107" s="232" t="s">
        <v>200</v>
      </c>
      <c r="F107" s="109"/>
      <c r="G107" s="109"/>
      <c r="H107" s="111"/>
      <c r="I107" s="110"/>
      <c r="J107" s="110"/>
      <c r="K107" s="110"/>
      <c r="L107" s="110"/>
      <c r="M107" s="110"/>
      <c r="N107" s="110"/>
      <c r="O107" s="112"/>
      <c r="P107" s="112"/>
      <c r="Q107" s="113"/>
      <c r="R107" s="45"/>
      <c r="S107" s="105"/>
      <c r="T107" s="105"/>
      <c r="U107" s="106"/>
      <c r="V107" s="105"/>
      <c r="Y107" s="52"/>
      <c r="Z107" s="52"/>
    </row>
    <row r="108" spans="1:26" s="107" customFormat="1" ht="12">
      <c r="A108" s="105"/>
      <c r="B108" s="102"/>
      <c r="C108" s="103"/>
      <c r="D108" s="232"/>
      <c r="F108" s="109"/>
      <c r="G108" s="109"/>
      <c r="H108" s="111"/>
      <c r="I108" s="110"/>
      <c r="J108" s="110"/>
      <c r="K108" s="110"/>
      <c r="L108" s="110"/>
      <c r="M108" s="110"/>
      <c r="N108" s="110"/>
      <c r="O108" s="112"/>
      <c r="P108" s="112"/>
      <c r="Q108" s="113"/>
      <c r="R108" s="45"/>
      <c r="S108" s="105"/>
      <c r="T108" s="105"/>
      <c r="U108" s="106"/>
      <c r="V108" s="105"/>
      <c r="Y108" s="52"/>
      <c r="Z108" s="52"/>
    </row>
    <row r="109" spans="1:26" s="107" customFormat="1" ht="12.75">
      <c r="A109" s="105"/>
      <c r="B109" s="108" t="s">
        <v>31</v>
      </c>
      <c r="C109" s="109"/>
      <c r="D109" s="238" t="s">
        <v>221</v>
      </c>
      <c r="F109" s="109"/>
      <c r="G109" s="109"/>
      <c r="H109" s="111"/>
      <c r="I109" s="114"/>
      <c r="J109" s="114"/>
      <c r="K109" s="114"/>
      <c r="L109" s="114"/>
      <c r="M109" s="114"/>
      <c r="N109" s="114"/>
      <c r="O109" s="105"/>
      <c r="P109" s="110"/>
      <c r="S109" s="56"/>
      <c r="T109" s="56"/>
      <c r="Y109" s="52"/>
      <c r="Z109" s="52"/>
    </row>
    <row r="110" spans="1:26" s="107" customFormat="1" ht="12.75">
      <c r="A110" s="105"/>
      <c r="B110" s="108"/>
      <c r="C110" s="109"/>
      <c r="D110" s="238" t="s">
        <v>220</v>
      </c>
      <c r="F110" s="109"/>
      <c r="G110" s="109"/>
      <c r="H110" s="111"/>
      <c r="I110" s="114"/>
      <c r="J110" s="114"/>
      <c r="K110" s="114"/>
      <c r="L110" s="114"/>
      <c r="M110" s="114"/>
      <c r="N110" s="114"/>
      <c r="O110" s="105"/>
      <c r="P110" s="110"/>
      <c r="S110" s="56"/>
      <c r="T110" s="56"/>
      <c r="Y110" s="52"/>
      <c r="Z110" s="52"/>
    </row>
    <row r="111" spans="1:26" ht="12.75">
      <c r="A111" s="2"/>
      <c r="B111" s="22"/>
      <c r="C111" s="36"/>
      <c r="D111" s="24"/>
      <c r="E111" s="12"/>
      <c r="F111" s="13"/>
      <c r="G111" s="13"/>
      <c r="H111" s="14"/>
      <c r="I111" s="14"/>
      <c r="J111" s="14"/>
      <c r="K111" s="14"/>
      <c r="L111" s="14"/>
      <c r="M111" s="14"/>
      <c r="N111" s="14"/>
      <c r="O111" s="14"/>
      <c r="P111" s="15"/>
      <c r="Q111" s="16"/>
      <c r="R111" s="16"/>
      <c r="S111" s="15"/>
      <c r="T111" s="15"/>
      <c r="U111" s="17"/>
      <c r="V111" s="2"/>
      <c r="Y111" s="52"/>
      <c r="Z111" s="52"/>
    </row>
    <row r="112" spans="1:26" ht="12.75">
      <c r="A112" s="222"/>
      <c r="B112" s="240" t="s">
        <v>199</v>
      </c>
      <c r="C112" s="224"/>
      <c r="D112" s="243"/>
      <c r="E112" s="225"/>
      <c r="F112" s="226"/>
      <c r="G112" s="144"/>
      <c r="H112" s="144"/>
      <c r="I112" s="144"/>
      <c r="J112" s="227"/>
      <c r="K112" s="228"/>
      <c r="L112" s="144"/>
      <c r="M112" s="7"/>
      <c r="N112" s="7"/>
      <c r="Q112" s="7"/>
      <c r="R112" s="229"/>
      <c r="S112" s="9"/>
      <c r="T112" s="9"/>
      <c r="U112" s="230"/>
      <c r="Y112" s="52"/>
      <c r="Z112" s="52"/>
    </row>
    <row r="113" spans="1:26" ht="12.75">
      <c r="A113" s="2"/>
      <c r="B113" s="223"/>
      <c r="C113" s="231"/>
      <c r="D113" s="232"/>
      <c r="E113" s="233"/>
      <c r="F113" s="2"/>
      <c r="G113" s="10"/>
      <c r="H113" s="10"/>
      <c r="I113" s="10"/>
      <c r="J113" s="234"/>
      <c r="K113" s="234"/>
      <c r="L113" s="10"/>
      <c r="M113" s="10"/>
      <c r="N113" s="10"/>
      <c r="O113" s="2"/>
      <c r="P113" s="10"/>
      <c r="Q113" s="10"/>
      <c r="R113" s="235"/>
      <c r="S113" s="11"/>
      <c r="T113" s="11"/>
      <c r="U113" s="230"/>
      <c r="Y113" s="52"/>
      <c r="Z113" s="52"/>
    </row>
    <row r="114" spans="1:21" ht="12.75">
      <c r="A114" s="2"/>
      <c r="B114" s="223"/>
      <c r="C114" s="231"/>
      <c r="E114" s="233"/>
      <c r="F114" s="2"/>
      <c r="G114" s="10"/>
      <c r="H114" s="10"/>
      <c r="I114" s="10"/>
      <c r="J114" s="234"/>
      <c r="K114" s="234"/>
      <c r="L114" s="10"/>
      <c r="M114" s="10"/>
      <c r="N114" s="10"/>
      <c r="O114" s="2"/>
      <c r="P114" s="10"/>
      <c r="Q114" s="10"/>
      <c r="R114" s="235"/>
      <c r="S114" s="11"/>
      <c r="T114" s="11"/>
      <c r="U114" s="230"/>
    </row>
    <row r="115" spans="1:14" s="237" customFormat="1" ht="12.75">
      <c r="A115" s="236"/>
      <c r="K115" s="238"/>
      <c r="L115" s="239"/>
      <c r="M115" s="239"/>
      <c r="N115" s="239"/>
    </row>
    <row r="116" spans="1:14" s="237" customFormat="1" ht="12.75">
      <c r="A116" s="236"/>
      <c r="K116" s="238"/>
      <c r="L116" s="239"/>
      <c r="M116" s="239"/>
      <c r="N116" s="239"/>
    </row>
    <row r="117" spans="1:22" ht="12">
      <c r="A117" s="2"/>
      <c r="B117" s="26"/>
      <c r="C117" s="60"/>
      <c r="D117" s="64"/>
      <c r="E117" s="18"/>
      <c r="F117" s="1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0"/>
      <c r="R117" s="2"/>
      <c r="S117" s="11"/>
      <c r="T117" s="11"/>
      <c r="U117" s="40"/>
      <c r="V117" s="2"/>
    </row>
    <row r="118" spans="1:22" ht="12">
      <c r="A118" s="2"/>
      <c r="B118" s="25"/>
      <c r="C118" s="6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"/>
      <c r="Q118" s="10"/>
      <c r="R118" s="2"/>
      <c r="S118" s="11"/>
      <c r="T118" s="11"/>
      <c r="U118" s="40"/>
      <c r="V118" s="2"/>
    </row>
    <row r="119" spans="1:22" ht="12">
      <c r="A119" s="2"/>
      <c r="B119" s="22"/>
      <c r="C119" s="6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"/>
      <c r="Q119" s="10"/>
      <c r="R119" s="2"/>
      <c r="S119" s="11"/>
      <c r="T119" s="11"/>
      <c r="U119" s="40"/>
      <c r="V119" s="2"/>
    </row>
    <row r="120" spans="1:22" ht="12">
      <c r="A120" s="2"/>
      <c r="B120" s="22"/>
      <c r="C120" s="61"/>
      <c r="D120" s="6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2"/>
      <c r="V120" s="2"/>
    </row>
    <row r="121" spans="1:22" ht="12">
      <c r="A121" s="2"/>
      <c r="B121" s="26"/>
      <c r="C121" s="60"/>
      <c r="D121" s="64"/>
      <c r="E121" s="2"/>
      <c r="F121" s="18"/>
      <c r="G121" s="20"/>
      <c r="H121" s="20"/>
      <c r="I121" s="20"/>
      <c r="J121" s="20"/>
      <c r="K121" s="20"/>
      <c r="L121" s="20"/>
      <c r="M121" s="20"/>
      <c r="N121" s="20"/>
      <c r="O121" s="2"/>
      <c r="P121" s="2"/>
      <c r="Q121" s="10"/>
      <c r="R121" s="2"/>
      <c r="S121" s="11"/>
      <c r="T121" s="11"/>
      <c r="U121" s="40"/>
      <c r="V121" s="2"/>
    </row>
    <row r="122" spans="1:22" ht="12">
      <c r="A122" s="2"/>
      <c r="B122" s="26"/>
      <c r="C122" s="65"/>
      <c r="D122" s="1"/>
      <c r="E122" s="2"/>
      <c r="F122" s="18"/>
      <c r="G122" s="19"/>
      <c r="H122" s="19"/>
      <c r="I122" s="20"/>
      <c r="J122" s="20"/>
      <c r="K122" s="20"/>
      <c r="L122" s="20"/>
      <c r="M122" s="20"/>
      <c r="N122" s="20"/>
      <c r="O122" s="2"/>
      <c r="P122" s="2"/>
      <c r="Q122" s="10"/>
      <c r="R122" s="2"/>
      <c r="S122" s="11"/>
      <c r="T122" s="11"/>
      <c r="U122" s="40"/>
      <c r="V122" s="2"/>
    </row>
    <row r="123" spans="1:22" ht="12">
      <c r="A123" s="2"/>
      <c r="B123" s="25"/>
      <c r="C123" s="6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"/>
      <c r="Q123" s="10"/>
      <c r="R123" s="2"/>
      <c r="S123" s="11"/>
      <c r="T123" s="11"/>
      <c r="U123" s="40"/>
      <c r="V123" s="2"/>
    </row>
    <row r="124" spans="1:22" ht="12">
      <c r="A124" s="2"/>
      <c r="B124" s="25"/>
      <c r="C124" s="61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"/>
      <c r="Q124" s="10"/>
      <c r="R124" s="2"/>
      <c r="S124" s="11"/>
      <c r="T124" s="11"/>
      <c r="U124" s="40"/>
      <c r="V124" s="2"/>
    </row>
    <row r="125" spans="1:22" ht="12">
      <c r="A125" s="2"/>
      <c r="B125" s="25"/>
      <c r="C125" s="60"/>
      <c r="D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"/>
      <c r="Q125" s="10"/>
      <c r="R125" s="2"/>
      <c r="S125" s="11"/>
      <c r="T125" s="11"/>
      <c r="U125" s="40"/>
      <c r="V125" s="2"/>
    </row>
    <row r="126" spans="1:22" ht="12">
      <c r="A126" s="2"/>
      <c r="B126" s="25"/>
      <c r="C126" s="66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"/>
      <c r="Q126" s="10"/>
      <c r="R126" s="2"/>
      <c r="S126" s="11"/>
      <c r="T126" s="11"/>
      <c r="U126" s="40"/>
      <c r="V126" s="2"/>
    </row>
    <row r="127" spans="1:22" ht="12">
      <c r="A127" s="2"/>
      <c r="B127" s="25"/>
      <c r="C127" s="6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"/>
      <c r="Q127" s="10"/>
      <c r="R127" s="2"/>
      <c r="S127" s="11"/>
      <c r="T127" s="11"/>
      <c r="U127" s="40"/>
      <c r="V127" s="2"/>
    </row>
    <row r="128" spans="1:22" ht="12">
      <c r="A128" s="2"/>
      <c r="B128" s="25"/>
      <c r="C128" s="6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67"/>
      <c r="P128" s="10"/>
      <c r="Q128" s="10"/>
      <c r="R128" s="2"/>
      <c r="S128" s="11"/>
      <c r="T128" s="11"/>
      <c r="U128" s="40"/>
      <c r="V128" s="2"/>
    </row>
    <row r="129" spans="1:22" ht="12">
      <c r="A129" s="2"/>
      <c r="B129" s="25"/>
      <c r="C129" s="1"/>
      <c r="D129" s="22"/>
      <c r="E129" s="2"/>
      <c r="F129" s="2"/>
      <c r="G129" s="2"/>
      <c r="H129" s="2"/>
      <c r="I129" s="2"/>
      <c r="J129" s="2"/>
      <c r="K129" s="2"/>
      <c r="L129" s="2"/>
      <c r="M129" s="2"/>
      <c r="N129" s="2"/>
      <c r="P129" s="10"/>
      <c r="Q129" s="10"/>
      <c r="R129" s="2"/>
      <c r="S129" s="11"/>
      <c r="T129" s="11"/>
      <c r="U129" s="40"/>
      <c r="V129" s="2"/>
    </row>
    <row r="130" spans="1:22" ht="12">
      <c r="A130" s="2"/>
      <c r="B130" s="25"/>
      <c r="C130" s="25"/>
      <c r="D130" s="2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"/>
      <c r="Q130" s="10"/>
      <c r="R130" s="2"/>
      <c r="S130" s="11"/>
      <c r="T130" s="11"/>
      <c r="U130" s="40"/>
      <c r="V130" s="2"/>
    </row>
    <row r="131" spans="1:22" ht="12">
      <c r="A131" s="2"/>
      <c r="B131" s="25"/>
      <c r="C131" s="25"/>
      <c r="D131" s="2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"/>
      <c r="Q131" s="10"/>
      <c r="R131" s="2"/>
      <c r="S131" s="11"/>
      <c r="T131" s="11"/>
      <c r="U131" s="40"/>
      <c r="V131" s="2"/>
    </row>
    <row r="132" spans="1:22" ht="12">
      <c r="A132" s="2"/>
      <c r="B132" s="25"/>
      <c r="C132" s="22"/>
      <c r="D132" s="2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2"/>
      <c r="V132" s="2"/>
    </row>
    <row r="133" spans="1:22" ht="12">
      <c r="A133" s="2"/>
      <c r="B133" s="25"/>
      <c r="C133" s="22"/>
      <c r="D133" s="2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2"/>
      <c r="V133" s="2"/>
    </row>
    <row r="134" spans="1:22" ht="12">
      <c r="A134" s="2"/>
      <c r="B134" s="25"/>
      <c r="C134" s="22"/>
      <c r="D134" s="2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2"/>
      <c r="V134" s="2"/>
    </row>
    <row r="135" spans="1:22" ht="12">
      <c r="A135" s="2"/>
      <c r="B135" s="25"/>
      <c r="C135" s="22"/>
      <c r="D135" s="2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2"/>
      <c r="V135" s="2"/>
    </row>
    <row r="136" spans="1:22" ht="12">
      <c r="A136" s="2"/>
      <c r="B136" s="25"/>
      <c r="C136" s="22"/>
      <c r="D136" s="2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2"/>
      <c r="V136" s="2"/>
    </row>
    <row r="137" spans="1:22" ht="12">
      <c r="A137" s="2"/>
      <c r="B137" s="25"/>
      <c r="C137" s="22"/>
      <c r="D137" s="2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2"/>
      <c r="V137" s="2"/>
    </row>
    <row r="138" spans="1:22" ht="12">
      <c r="A138" s="2"/>
      <c r="B138" s="25"/>
      <c r="C138" s="22"/>
      <c r="D138" s="2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2"/>
      <c r="V138" s="2"/>
    </row>
    <row r="139" spans="1:22" ht="12">
      <c r="A139" s="2"/>
      <c r="B139" s="25"/>
      <c r="C139" s="22"/>
      <c r="D139" s="2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2"/>
      <c r="V139" s="2"/>
    </row>
    <row r="140" spans="1:22" ht="12">
      <c r="A140" s="2"/>
      <c r="B140" s="25"/>
      <c r="C140" s="22"/>
      <c r="D140" s="2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2"/>
      <c r="V140" s="2"/>
    </row>
    <row r="141" spans="1:22" ht="12">
      <c r="A141" s="2"/>
      <c r="B141" s="25"/>
      <c r="C141" s="22"/>
      <c r="D141" s="2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2"/>
      <c r="V141" s="2"/>
    </row>
    <row r="142" spans="1:22" ht="12">
      <c r="A142" s="2"/>
      <c r="B142" s="25"/>
      <c r="C142" s="22"/>
      <c r="D142" s="2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2"/>
      <c r="V142" s="2"/>
    </row>
    <row r="143" spans="1:22" ht="12">
      <c r="A143" s="2"/>
      <c r="B143" s="25"/>
      <c r="C143" s="22"/>
      <c r="D143" s="2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2"/>
      <c r="V143" s="2"/>
    </row>
    <row r="144" spans="1:22" ht="12">
      <c r="A144" s="2"/>
      <c r="B144" s="25"/>
      <c r="C144" s="22"/>
      <c r="D144" s="2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2"/>
      <c r="V144" s="2"/>
    </row>
    <row r="145" spans="1:22" ht="12">
      <c r="A145" s="2"/>
      <c r="B145" s="25"/>
      <c r="C145" s="22"/>
      <c r="D145" s="2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2"/>
      <c r="V145" s="2"/>
    </row>
    <row r="146" spans="1:22" ht="12">
      <c r="A146" s="2"/>
      <c r="B146" s="25"/>
      <c r="C146" s="22"/>
      <c r="D146" s="2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2"/>
      <c r="V146" s="2"/>
    </row>
    <row r="147" spans="1:22" ht="12">
      <c r="A147" s="2"/>
      <c r="B147" s="25"/>
      <c r="C147" s="22"/>
      <c r="D147" s="2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2"/>
      <c r="V147" s="2"/>
    </row>
    <row r="148" spans="1:22" ht="12">
      <c r="A148" s="2"/>
      <c r="B148" s="25"/>
      <c r="C148" s="22"/>
      <c r="D148" s="2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2"/>
      <c r="V148" s="2"/>
    </row>
    <row r="149" spans="1:22" ht="12">
      <c r="A149" s="2"/>
      <c r="B149" s="25"/>
      <c r="C149" s="22"/>
      <c r="D149" s="2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2"/>
      <c r="V149" s="2"/>
    </row>
    <row r="150" spans="1:22" ht="12">
      <c r="A150" s="2"/>
      <c r="B150" s="25"/>
      <c r="C150" s="22"/>
      <c r="D150" s="2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2"/>
      <c r="V150" s="2"/>
    </row>
    <row r="151" spans="1:22" ht="12">
      <c r="A151" s="2"/>
      <c r="B151" s="25"/>
      <c r="C151" s="22"/>
      <c r="D151" s="2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2"/>
      <c r="V151" s="2"/>
    </row>
    <row r="152" spans="1:22" ht="12">
      <c r="A152" s="2"/>
      <c r="B152" s="25"/>
      <c r="C152" s="22"/>
      <c r="D152" s="2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2"/>
      <c r="V152" s="2"/>
    </row>
    <row r="153" spans="1:22" ht="12">
      <c r="A153" s="2"/>
      <c r="B153" s="25"/>
      <c r="C153" s="22"/>
      <c r="D153" s="2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2"/>
      <c r="V153" s="2"/>
    </row>
    <row r="154" spans="1:22" ht="12">
      <c r="A154" s="2"/>
      <c r="B154" s="25"/>
      <c r="C154" s="22"/>
      <c r="D154" s="2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2"/>
      <c r="V154" s="2"/>
    </row>
    <row r="155" spans="1:22" ht="12">
      <c r="A155" s="2"/>
      <c r="B155" s="25"/>
      <c r="C155" s="22"/>
      <c r="D155" s="2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2"/>
      <c r="V155" s="2"/>
    </row>
    <row r="156" spans="1:22" ht="12">
      <c r="A156" s="2"/>
      <c r="B156" s="25"/>
      <c r="C156" s="22"/>
      <c r="D156" s="2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2"/>
      <c r="V156" s="2"/>
    </row>
    <row r="157" spans="1:22" ht="12">
      <c r="A157" s="2"/>
      <c r="B157" s="25"/>
      <c r="C157" s="22"/>
      <c r="D157" s="2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2"/>
      <c r="V157" s="2"/>
    </row>
    <row r="158" spans="1:22" ht="12">
      <c r="A158" s="2"/>
      <c r="B158" s="25"/>
      <c r="C158" s="22"/>
      <c r="D158" s="2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2"/>
      <c r="V158" s="2"/>
    </row>
    <row r="159" spans="1:22" ht="12">
      <c r="A159" s="2"/>
      <c r="B159" s="25"/>
      <c r="C159" s="22"/>
      <c r="D159" s="2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2"/>
      <c r="V159" s="2"/>
    </row>
    <row r="160" spans="1:22" ht="12">
      <c r="A160" s="2"/>
      <c r="B160" s="25"/>
      <c r="C160" s="22"/>
      <c r="D160" s="2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2"/>
      <c r="V160" s="2"/>
    </row>
    <row r="161" spans="1:22" ht="12">
      <c r="A161" s="2"/>
      <c r="B161" s="25"/>
      <c r="C161" s="22"/>
      <c r="D161" s="2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2"/>
      <c r="V161" s="2"/>
    </row>
    <row r="162" spans="1:22" ht="12">
      <c r="A162" s="2"/>
      <c r="B162" s="25"/>
      <c r="C162" s="22"/>
      <c r="D162" s="2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2"/>
      <c r="V162" s="2"/>
    </row>
    <row r="163" spans="1:22" ht="12">
      <c r="A163" s="2"/>
      <c r="B163" s="25"/>
      <c r="C163" s="22"/>
      <c r="D163" s="2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2"/>
      <c r="V163" s="2"/>
    </row>
    <row r="164" spans="1:22" ht="12">
      <c r="A164" s="2"/>
      <c r="B164" s="25"/>
      <c r="C164" s="22"/>
      <c r="D164" s="2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2"/>
      <c r="V164" s="2"/>
    </row>
    <row r="165" spans="1:22" ht="12">
      <c r="A165" s="2"/>
      <c r="B165" s="25"/>
      <c r="C165" s="22"/>
      <c r="D165" s="2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2"/>
      <c r="V165" s="2"/>
    </row>
    <row r="166" spans="1:22" ht="12">
      <c r="A166" s="2"/>
      <c r="B166" s="25"/>
      <c r="C166" s="22"/>
      <c r="D166" s="2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2"/>
      <c r="V166" s="2"/>
    </row>
    <row r="167" spans="1:22" ht="12">
      <c r="A167" s="2"/>
      <c r="B167" s="25"/>
      <c r="C167" s="22"/>
      <c r="D167" s="2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2"/>
      <c r="V167" s="2"/>
    </row>
    <row r="168" spans="1:22" ht="12">
      <c r="A168" s="2"/>
      <c r="B168" s="25"/>
      <c r="C168" s="22"/>
      <c r="D168" s="2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2"/>
      <c r="V168" s="2"/>
    </row>
    <row r="169" spans="1:22" ht="12">
      <c r="A169" s="2"/>
      <c r="B169" s="25"/>
      <c r="C169" s="22"/>
      <c r="D169" s="2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2"/>
      <c r="V169" s="2"/>
    </row>
    <row r="170" spans="1:22" ht="12">
      <c r="A170" s="2"/>
      <c r="B170" s="25"/>
      <c r="C170" s="22"/>
      <c r="D170" s="2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2"/>
      <c r="V170" s="2"/>
    </row>
    <row r="171" spans="1:22" ht="12">
      <c r="A171" s="2"/>
      <c r="B171" s="25"/>
      <c r="C171" s="22"/>
      <c r="D171" s="2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2"/>
      <c r="V171" s="2"/>
    </row>
    <row r="172" spans="1:22" ht="12">
      <c r="A172" s="2"/>
      <c r="B172" s="25"/>
      <c r="C172" s="22"/>
      <c r="D172" s="2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2"/>
      <c r="V172" s="2"/>
    </row>
    <row r="173" spans="16:21" ht="12">
      <c r="P173" s="7"/>
      <c r="Q173" s="7"/>
      <c r="S173" s="9"/>
      <c r="T173" s="9"/>
      <c r="U173" s="40"/>
    </row>
  </sheetData>
  <mergeCells count="1">
    <mergeCell ref="P1:U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8"/>
  <sheetViews>
    <sheetView workbookViewId="0" topLeftCell="A25">
      <selection activeCell="S42" sqref="S42"/>
    </sheetView>
  </sheetViews>
  <sheetFormatPr defaultColWidth="9.140625" defaultRowHeight="12.75"/>
  <cols>
    <col min="1" max="1" width="13.7109375" style="0" customWidth="1"/>
    <col min="2" max="8" width="3.57421875" style="0" customWidth="1"/>
    <col min="9" max="9" width="1.421875" style="0" customWidth="1"/>
    <col min="10" max="10" width="13.7109375" style="0" customWidth="1"/>
    <col min="11" max="16" width="3.57421875" style="0" customWidth="1"/>
    <col min="17" max="17" width="3.8515625" style="0" customWidth="1"/>
    <col min="18" max="18" width="1.7109375" style="0" customWidth="1"/>
    <col min="19" max="19" width="13.140625" style="0" customWidth="1"/>
    <col min="20" max="25" width="3.57421875" style="0" customWidth="1"/>
    <col min="26" max="26" width="4.28125" style="0" customWidth="1"/>
    <col min="27" max="27" width="2.140625" style="0" customWidth="1"/>
  </cols>
  <sheetData>
    <row r="1" spans="1:26" ht="18.75">
      <c r="A1" s="133" t="s">
        <v>196</v>
      </c>
      <c r="B1" s="48"/>
      <c r="C1" s="134"/>
      <c r="D1" s="134"/>
      <c r="F1" s="48" t="s">
        <v>133</v>
      </c>
      <c r="G1" s="134"/>
      <c r="H1" s="134"/>
      <c r="I1" s="135"/>
      <c r="J1" s="133"/>
      <c r="K1" s="133" t="s">
        <v>134</v>
      </c>
      <c r="L1" s="134"/>
      <c r="M1" s="134"/>
      <c r="N1" s="134"/>
      <c r="O1" s="134"/>
      <c r="P1" s="134"/>
      <c r="Q1" s="134"/>
      <c r="R1" s="134"/>
      <c r="T1" s="221" t="s">
        <v>195</v>
      </c>
      <c r="U1" s="135"/>
      <c r="W1" s="135"/>
      <c r="X1" s="135"/>
      <c r="Y1" s="135"/>
      <c r="Z1" s="136"/>
    </row>
    <row r="2" spans="1:26" ht="10.5" customHeight="1" thickBot="1">
      <c r="A2" s="137"/>
      <c r="B2" s="7" t="s">
        <v>135</v>
      </c>
      <c r="C2" s="7"/>
      <c r="D2" s="7"/>
      <c r="E2" s="7"/>
      <c r="F2" s="7"/>
      <c r="G2" s="7"/>
      <c r="H2" s="7"/>
      <c r="I2" s="137"/>
      <c r="J2" s="137"/>
      <c r="K2" s="7"/>
      <c r="L2" s="7"/>
      <c r="M2" s="7"/>
      <c r="N2" s="7"/>
      <c r="O2" s="7"/>
      <c r="P2" s="7"/>
      <c r="Q2" s="7"/>
      <c r="R2" s="7"/>
      <c r="S2" s="137"/>
      <c r="T2" s="137"/>
      <c r="U2" s="137"/>
      <c r="V2" s="137"/>
      <c r="W2" s="137"/>
      <c r="X2" s="137"/>
      <c r="Y2" s="137"/>
      <c r="Z2" s="140" t="s">
        <v>197</v>
      </c>
    </row>
    <row r="3" spans="1:26" ht="13.5" thickBot="1">
      <c r="A3" s="138" t="s">
        <v>136</v>
      </c>
      <c r="B3" s="7"/>
      <c r="C3" s="7"/>
      <c r="D3" s="7"/>
      <c r="E3" s="7"/>
      <c r="F3" s="7"/>
      <c r="G3" s="7">
        <v>7</v>
      </c>
      <c r="H3" s="139" t="s">
        <v>235</v>
      </c>
      <c r="I3" s="137"/>
      <c r="J3" s="138" t="s">
        <v>147</v>
      </c>
      <c r="K3" s="7"/>
      <c r="L3" s="7"/>
      <c r="M3" s="7"/>
      <c r="N3" s="7"/>
      <c r="O3" s="7"/>
      <c r="P3" s="7">
        <v>5</v>
      </c>
      <c r="Q3" s="139" t="s">
        <v>235</v>
      </c>
      <c r="R3" s="7"/>
      <c r="S3" s="253" t="s">
        <v>38</v>
      </c>
      <c r="T3" s="7"/>
      <c r="U3" s="7"/>
      <c r="V3" s="7"/>
      <c r="W3" s="7"/>
      <c r="X3" s="7"/>
      <c r="Y3" s="7">
        <v>4</v>
      </c>
      <c r="Z3" s="139" t="s">
        <v>236</v>
      </c>
    </row>
    <row r="4" spans="1:26" ht="12.75">
      <c r="A4" s="146" t="s">
        <v>249</v>
      </c>
      <c r="B4" s="245">
        <v>23</v>
      </c>
      <c r="C4" s="245">
        <v>29</v>
      </c>
      <c r="D4" s="245">
        <v>28</v>
      </c>
      <c r="E4" s="245">
        <v>25</v>
      </c>
      <c r="F4" s="245">
        <v>26</v>
      </c>
      <c r="G4" s="245">
        <v>22</v>
      </c>
      <c r="H4" s="245">
        <v>24</v>
      </c>
      <c r="I4" s="137"/>
      <c r="J4" s="141" t="s">
        <v>263</v>
      </c>
      <c r="K4" s="124">
        <v>25</v>
      </c>
      <c r="L4" s="124">
        <v>24</v>
      </c>
      <c r="M4" s="124">
        <v>24</v>
      </c>
      <c r="N4" s="124">
        <v>25</v>
      </c>
      <c r="O4" s="124">
        <v>26</v>
      </c>
      <c r="P4" s="124">
        <v>27</v>
      </c>
      <c r="Q4" s="124">
        <v>22</v>
      </c>
      <c r="R4" s="144"/>
      <c r="S4" s="146" t="s">
        <v>238</v>
      </c>
      <c r="T4" s="245">
        <v>21</v>
      </c>
      <c r="U4" s="245">
        <v>24</v>
      </c>
      <c r="V4" s="245">
        <v>25</v>
      </c>
      <c r="W4" s="245">
        <v>30</v>
      </c>
      <c r="X4" s="245">
        <v>25</v>
      </c>
      <c r="Y4" s="245">
        <v>23</v>
      </c>
      <c r="Z4" s="245">
        <v>26</v>
      </c>
    </row>
    <row r="5" spans="1:26" ht="12.75">
      <c r="A5" s="146" t="s">
        <v>250</v>
      </c>
      <c r="B5" s="245">
        <v>22</v>
      </c>
      <c r="C5" s="245">
        <v>31</v>
      </c>
      <c r="D5" s="245">
        <v>23</v>
      </c>
      <c r="E5" s="245">
        <v>22</v>
      </c>
      <c r="F5" s="245">
        <v>24</v>
      </c>
      <c r="G5" s="245">
        <v>24</v>
      </c>
      <c r="H5" s="245">
        <v>25</v>
      </c>
      <c r="I5" s="137"/>
      <c r="J5" s="252" t="s">
        <v>225</v>
      </c>
      <c r="K5" s="245">
        <v>25</v>
      </c>
      <c r="L5" s="245">
        <v>25</v>
      </c>
      <c r="M5" s="245">
        <v>26</v>
      </c>
      <c r="N5" s="245">
        <v>25</v>
      </c>
      <c r="O5" s="245">
        <v>27</v>
      </c>
      <c r="P5" s="245">
        <v>27</v>
      </c>
      <c r="Q5" s="245">
        <v>29</v>
      </c>
      <c r="R5" s="144"/>
      <c r="S5" s="146" t="s">
        <v>239</v>
      </c>
      <c r="T5" s="245">
        <v>22</v>
      </c>
      <c r="U5" s="245">
        <v>26</v>
      </c>
      <c r="V5" s="245">
        <v>26</v>
      </c>
      <c r="W5" s="245">
        <v>25</v>
      </c>
      <c r="X5" s="245">
        <v>23</v>
      </c>
      <c r="Y5" s="245">
        <v>23</v>
      </c>
      <c r="Z5" s="245">
        <v>26</v>
      </c>
    </row>
    <row r="6" spans="1:26" ht="12.75">
      <c r="A6" s="146" t="s">
        <v>261</v>
      </c>
      <c r="B6" s="245">
        <v>27</v>
      </c>
      <c r="C6" s="245">
        <v>25</v>
      </c>
      <c r="D6" s="245">
        <v>24</v>
      </c>
      <c r="E6" s="245">
        <v>23</v>
      </c>
      <c r="F6" s="245">
        <v>29</v>
      </c>
      <c r="G6" s="245">
        <v>31</v>
      </c>
      <c r="H6" s="245">
        <v>26</v>
      </c>
      <c r="I6" s="137"/>
      <c r="J6" s="146" t="s">
        <v>264</v>
      </c>
      <c r="K6" s="245">
        <v>28</v>
      </c>
      <c r="L6" s="245">
        <v>22</v>
      </c>
      <c r="M6" s="245">
        <v>23</v>
      </c>
      <c r="N6" s="245">
        <v>26</v>
      </c>
      <c r="O6" s="245">
        <v>21</v>
      </c>
      <c r="P6" s="245">
        <v>23</v>
      </c>
      <c r="Q6" s="245">
        <v>26</v>
      </c>
      <c r="R6" s="144"/>
      <c r="S6" s="146" t="s">
        <v>240</v>
      </c>
      <c r="T6" s="245">
        <v>29</v>
      </c>
      <c r="U6" s="245">
        <v>28</v>
      </c>
      <c r="V6" s="245">
        <v>27</v>
      </c>
      <c r="W6" s="245">
        <v>25</v>
      </c>
      <c r="X6" s="245">
        <v>33</v>
      </c>
      <c r="Y6" s="245">
        <v>20</v>
      </c>
      <c r="Z6" s="245">
        <v>25</v>
      </c>
    </row>
    <row r="7" spans="1:26" ht="12.75">
      <c r="A7" s="146" t="s">
        <v>260</v>
      </c>
      <c r="B7" s="245">
        <v>26</v>
      </c>
      <c r="C7" s="245">
        <v>21</v>
      </c>
      <c r="D7" s="245">
        <v>22</v>
      </c>
      <c r="E7" s="245">
        <v>24</v>
      </c>
      <c r="F7" s="245">
        <v>25</v>
      </c>
      <c r="G7" s="245">
        <v>23</v>
      </c>
      <c r="H7" s="245">
        <v>23</v>
      </c>
      <c r="I7" s="137"/>
      <c r="J7" s="141" t="s">
        <v>226</v>
      </c>
      <c r="K7" s="245">
        <v>33</v>
      </c>
      <c r="L7" s="245">
        <v>31</v>
      </c>
      <c r="M7" s="245">
        <v>26</v>
      </c>
      <c r="N7" s="245">
        <v>26</v>
      </c>
      <c r="O7" s="245">
        <v>34</v>
      </c>
      <c r="P7" s="245">
        <v>31</v>
      </c>
      <c r="Q7" s="245">
        <v>25</v>
      </c>
      <c r="R7" s="144"/>
      <c r="S7" s="251" t="s">
        <v>89</v>
      </c>
      <c r="T7" s="245">
        <v>34</v>
      </c>
      <c r="U7" s="245">
        <v>32</v>
      </c>
      <c r="V7" s="245">
        <v>31</v>
      </c>
      <c r="W7" s="245">
        <v>25</v>
      </c>
      <c r="X7" s="245">
        <v>24</v>
      </c>
      <c r="Y7" s="245">
        <v>35</v>
      </c>
      <c r="Z7" s="245">
        <v>25</v>
      </c>
    </row>
    <row r="8" spans="1:26" ht="12.75">
      <c r="A8" s="146" t="s">
        <v>259</v>
      </c>
      <c r="B8" s="245">
        <v>32</v>
      </c>
      <c r="C8" s="245">
        <v>24</v>
      </c>
      <c r="D8" s="245">
        <v>21</v>
      </c>
      <c r="E8" s="245">
        <v>21</v>
      </c>
      <c r="F8" s="245">
        <v>25</v>
      </c>
      <c r="G8" s="245">
        <v>26</v>
      </c>
      <c r="H8" s="245">
        <v>22</v>
      </c>
      <c r="I8" s="137"/>
      <c r="J8" s="146" t="s">
        <v>256</v>
      </c>
      <c r="K8" s="245">
        <v>24</v>
      </c>
      <c r="L8" s="245">
        <v>23</v>
      </c>
      <c r="M8" s="245">
        <v>22</v>
      </c>
      <c r="N8" s="245">
        <v>27</v>
      </c>
      <c r="O8" s="245">
        <v>24</v>
      </c>
      <c r="P8" s="245">
        <v>24</v>
      </c>
      <c r="Q8" s="245">
        <v>23</v>
      </c>
      <c r="R8" s="144"/>
      <c r="S8" s="146" t="s">
        <v>40</v>
      </c>
      <c r="T8" s="124">
        <v>27</v>
      </c>
      <c r="U8" s="124">
        <v>22</v>
      </c>
      <c r="V8" s="124">
        <v>22</v>
      </c>
      <c r="W8" s="124">
        <v>26</v>
      </c>
      <c r="X8" s="124">
        <v>24</v>
      </c>
      <c r="Y8" s="124">
        <v>21</v>
      </c>
      <c r="Z8" s="124">
        <v>27</v>
      </c>
    </row>
    <row r="9" spans="1:26" ht="12.75">
      <c r="A9" s="141" t="s">
        <v>262</v>
      </c>
      <c r="B9" s="142"/>
      <c r="C9" s="143"/>
      <c r="D9" s="143"/>
      <c r="E9" s="143"/>
      <c r="F9" s="143"/>
      <c r="G9" s="143"/>
      <c r="H9" s="143"/>
      <c r="I9" s="137"/>
      <c r="J9" s="146"/>
      <c r="K9" s="142"/>
      <c r="L9" s="143"/>
      <c r="M9" s="143"/>
      <c r="N9" s="143"/>
      <c r="O9" s="143"/>
      <c r="P9" s="143"/>
      <c r="Q9" s="143"/>
      <c r="R9" s="144"/>
      <c r="S9" s="146" t="s">
        <v>48</v>
      </c>
      <c r="T9" s="142"/>
      <c r="U9" s="143"/>
      <c r="V9" s="143"/>
      <c r="W9" s="143"/>
      <c r="X9" s="143"/>
      <c r="Y9" s="143"/>
      <c r="Z9" s="143"/>
    </row>
    <row r="10" spans="1:26" ht="13.5" thickBot="1">
      <c r="A10" s="137"/>
      <c r="B10" s="143">
        <f aca="true" t="shared" si="0" ref="B10:H10">SUM(B4:B9)</f>
        <v>130</v>
      </c>
      <c r="C10" s="143">
        <f t="shared" si="0"/>
        <v>130</v>
      </c>
      <c r="D10" s="143">
        <f t="shared" si="0"/>
        <v>118</v>
      </c>
      <c r="E10" s="143">
        <f t="shared" si="0"/>
        <v>115</v>
      </c>
      <c r="F10" s="143">
        <f t="shared" si="0"/>
        <v>129</v>
      </c>
      <c r="G10" s="143">
        <f t="shared" si="0"/>
        <v>126</v>
      </c>
      <c r="H10" s="143">
        <f t="shared" si="0"/>
        <v>120</v>
      </c>
      <c r="I10" s="137"/>
      <c r="J10" s="137"/>
      <c r="K10" s="143">
        <f aca="true" t="shared" si="1" ref="K10:Q10">SUM(K4:K9)</f>
        <v>135</v>
      </c>
      <c r="L10" s="143">
        <f t="shared" si="1"/>
        <v>125</v>
      </c>
      <c r="M10" s="143">
        <f t="shared" si="1"/>
        <v>121</v>
      </c>
      <c r="N10" s="143">
        <f t="shared" si="1"/>
        <v>129</v>
      </c>
      <c r="O10" s="143">
        <f t="shared" si="1"/>
        <v>132</v>
      </c>
      <c r="P10" s="143">
        <f t="shared" si="1"/>
        <v>132</v>
      </c>
      <c r="Q10" s="143">
        <f t="shared" si="1"/>
        <v>125</v>
      </c>
      <c r="R10" s="144"/>
      <c r="S10" s="137"/>
      <c r="T10" s="143">
        <f aca="true" t="shared" si="2" ref="T10:Z10">SUM(T4:T9)</f>
        <v>133</v>
      </c>
      <c r="U10" s="143">
        <f t="shared" si="2"/>
        <v>132</v>
      </c>
      <c r="V10" s="143">
        <f t="shared" si="2"/>
        <v>131</v>
      </c>
      <c r="W10" s="143">
        <f t="shared" si="2"/>
        <v>131</v>
      </c>
      <c r="X10" s="143">
        <f t="shared" si="2"/>
        <v>129</v>
      </c>
      <c r="Y10" s="143">
        <f t="shared" si="2"/>
        <v>122</v>
      </c>
      <c r="Z10" s="143">
        <f t="shared" si="2"/>
        <v>129</v>
      </c>
    </row>
    <row r="11" spans="2:26" ht="13.5" thickBot="1">
      <c r="B11" s="7"/>
      <c r="C11" s="7"/>
      <c r="D11" s="7"/>
      <c r="E11" s="7"/>
      <c r="F11" s="7"/>
      <c r="H11" s="147">
        <f>SUM(B10:H10)</f>
        <v>868</v>
      </c>
      <c r="I11" s="137"/>
      <c r="K11" s="7"/>
      <c r="L11" s="7"/>
      <c r="M11" s="7"/>
      <c r="N11" s="7"/>
      <c r="O11" s="7"/>
      <c r="Q11" s="147">
        <f>SUM(K10:Q10)</f>
        <v>899</v>
      </c>
      <c r="R11" s="144"/>
      <c r="S11" s="137"/>
      <c r="T11" s="7"/>
      <c r="U11" s="7"/>
      <c r="V11" s="7"/>
      <c r="W11" s="7"/>
      <c r="X11" s="7"/>
      <c r="Z11" s="147">
        <f>SUM(T10:Z10)</f>
        <v>907</v>
      </c>
    </row>
    <row r="12" spans="1:26" ht="11.25" customHeight="1" thickBot="1">
      <c r="A12" s="148"/>
      <c r="B12" s="7"/>
      <c r="C12" s="7"/>
      <c r="D12" s="7"/>
      <c r="E12" s="7"/>
      <c r="F12" s="7"/>
      <c r="G12" s="7"/>
      <c r="H12" s="7"/>
      <c r="I12" s="137"/>
      <c r="J12" s="137"/>
      <c r="K12" s="7"/>
      <c r="L12" s="7"/>
      <c r="M12" s="7"/>
      <c r="N12" s="7"/>
      <c r="O12" s="7"/>
      <c r="P12" s="7"/>
      <c r="Q12" s="7"/>
      <c r="R12" s="7"/>
      <c r="S12" s="137"/>
      <c r="T12" s="137"/>
      <c r="U12" s="137"/>
      <c r="V12" s="137"/>
      <c r="W12" s="137"/>
      <c r="X12" s="137"/>
      <c r="Y12" s="137"/>
      <c r="Z12" s="136"/>
    </row>
    <row r="13" spans="1:26" ht="13.5" thickBot="1">
      <c r="A13" s="138" t="s">
        <v>137</v>
      </c>
      <c r="B13" s="7"/>
      <c r="C13" s="7"/>
      <c r="D13" s="7"/>
      <c r="E13" s="7"/>
      <c r="F13" s="7"/>
      <c r="G13" s="7">
        <v>3</v>
      </c>
      <c r="H13" s="140" t="s">
        <v>236</v>
      </c>
      <c r="I13" s="137"/>
      <c r="J13" s="138" t="s">
        <v>44</v>
      </c>
      <c r="K13" s="7"/>
      <c r="L13" s="7"/>
      <c r="M13" s="7"/>
      <c r="N13" s="7"/>
      <c r="O13" s="7"/>
      <c r="P13" s="7">
        <v>2</v>
      </c>
      <c r="Q13" s="139" t="s">
        <v>236</v>
      </c>
      <c r="R13" s="7"/>
      <c r="S13" s="149" t="s">
        <v>150</v>
      </c>
      <c r="T13" s="150"/>
      <c r="U13" s="7"/>
      <c r="V13" s="7"/>
      <c r="W13" s="7"/>
      <c r="X13" s="7"/>
      <c r="Y13" s="7">
        <v>-2</v>
      </c>
      <c r="Z13" s="140" t="s">
        <v>235</v>
      </c>
    </row>
    <row r="14" spans="1:26" ht="12.75">
      <c r="A14" s="141" t="s">
        <v>265</v>
      </c>
      <c r="B14" s="245">
        <v>23</v>
      </c>
      <c r="C14" s="245">
        <v>23</v>
      </c>
      <c r="D14" s="245">
        <v>21</v>
      </c>
      <c r="E14" s="245">
        <v>31</v>
      </c>
      <c r="F14" s="245">
        <v>24</v>
      </c>
      <c r="G14" s="245">
        <v>29</v>
      </c>
      <c r="H14" s="245">
        <v>19</v>
      </c>
      <c r="I14" s="137"/>
      <c r="J14" s="146" t="s">
        <v>231</v>
      </c>
      <c r="K14" s="245">
        <v>25</v>
      </c>
      <c r="L14" s="245">
        <v>30</v>
      </c>
      <c r="M14" s="245">
        <v>28</v>
      </c>
      <c r="N14" s="245">
        <v>30</v>
      </c>
      <c r="O14" s="245">
        <v>26</v>
      </c>
      <c r="P14" s="245">
        <v>22</v>
      </c>
      <c r="Q14" s="245">
        <v>24</v>
      </c>
      <c r="R14" s="144"/>
      <c r="S14" s="141"/>
      <c r="T14" s="151">
        <v>126</v>
      </c>
      <c r="U14" s="151">
        <v>126</v>
      </c>
      <c r="V14" s="151">
        <v>126</v>
      </c>
      <c r="W14" s="151">
        <v>126</v>
      </c>
      <c r="X14" s="151">
        <v>126</v>
      </c>
      <c r="Y14" s="151">
        <v>126</v>
      </c>
      <c r="Z14" s="151">
        <v>126</v>
      </c>
    </row>
    <row r="15" spans="1:26" ht="12.75">
      <c r="A15" s="146" t="s">
        <v>266</v>
      </c>
      <c r="B15" s="245">
        <v>22</v>
      </c>
      <c r="C15" s="245">
        <v>27</v>
      </c>
      <c r="D15" s="245">
        <v>28</v>
      </c>
      <c r="E15" s="245">
        <v>27</v>
      </c>
      <c r="F15" s="245">
        <v>26</v>
      </c>
      <c r="G15" s="245">
        <v>24</v>
      </c>
      <c r="H15" s="245">
        <v>24</v>
      </c>
      <c r="I15" s="137"/>
      <c r="J15" s="141" t="s">
        <v>245</v>
      </c>
      <c r="K15" s="245">
        <v>23</v>
      </c>
      <c r="L15" s="245">
        <v>27</v>
      </c>
      <c r="M15" s="245">
        <v>27</v>
      </c>
      <c r="N15" s="245">
        <v>24</v>
      </c>
      <c r="O15" s="245">
        <v>24</v>
      </c>
      <c r="P15" s="245">
        <v>26</v>
      </c>
      <c r="Q15" s="245">
        <v>27</v>
      </c>
      <c r="R15" s="144"/>
      <c r="S15" s="141" t="s">
        <v>254</v>
      </c>
      <c r="T15" s="151">
        <v>126</v>
      </c>
      <c r="U15" s="151">
        <v>126</v>
      </c>
      <c r="V15" s="151">
        <v>126</v>
      </c>
      <c r="W15" s="151">
        <v>126</v>
      </c>
      <c r="X15" s="151">
        <v>126</v>
      </c>
      <c r="Y15" s="151">
        <v>126</v>
      </c>
      <c r="Z15" s="151">
        <v>126</v>
      </c>
    </row>
    <row r="16" spans="1:26" ht="12.75">
      <c r="A16" s="146" t="s">
        <v>267</v>
      </c>
      <c r="B16" s="245">
        <v>24</v>
      </c>
      <c r="C16" s="245">
        <v>28</v>
      </c>
      <c r="D16" s="245">
        <v>29</v>
      </c>
      <c r="E16" s="245">
        <v>33</v>
      </c>
      <c r="F16" s="245">
        <v>26</v>
      </c>
      <c r="G16" s="245">
        <v>21</v>
      </c>
      <c r="H16" s="245">
        <v>25</v>
      </c>
      <c r="I16" s="137"/>
      <c r="J16" s="141" t="s">
        <v>107</v>
      </c>
      <c r="K16" s="245">
        <v>27</v>
      </c>
      <c r="L16" s="245">
        <v>28</v>
      </c>
      <c r="M16" s="245">
        <v>32</v>
      </c>
      <c r="N16" s="245">
        <v>32</v>
      </c>
      <c r="O16" s="245">
        <v>32</v>
      </c>
      <c r="P16" s="245">
        <v>28</v>
      </c>
      <c r="Q16" s="245">
        <v>23</v>
      </c>
      <c r="R16" s="144"/>
      <c r="S16" s="146"/>
      <c r="T16" s="151">
        <v>126</v>
      </c>
      <c r="U16" s="151">
        <v>126</v>
      </c>
      <c r="V16" s="151">
        <v>126</v>
      </c>
      <c r="W16" s="151">
        <v>126</v>
      </c>
      <c r="X16" s="151">
        <v>126</v>
      </c>
      <c r="Y16" s="151">
        <v>126</v>
      </c>
      <c r="Z16" s="151">
        <v>126</v>
      </c>
    </row>
    <row r="17" spans="1:26" ht="12.75">
      <c r="A17" s="146" t="s">
        <v>268</v>
      </c>
      <c r="B17" s="245">
        <v>29</v>
      </c>
      <c r="C17" s="245">
        <v>29</v>
      </c>
      <c r="D17" s="245">
        <v>26</v>
      </c>
      <c r="E17" s="245">
        <v>25</v>
      </c>
      <c r="F17" s="245">
        <v>24</v>
      </c>
      <c r="G17" s="245">
        <v>29</v>
      </c>
      <c r="H17" s="245">
        <v>27</v>
      </c>
      <c r="I17" s="137"/>
      <c r="J17" s="146" t="s">
        <v>232</v>
      </c>
      <c r="K17" s="245">
        <v>29</v>
      </c>
      <c r="L17" s="245">
        <v>33</v>
      </c>
      <c r="M17" s="245">
        <v>38</v>
      </c>
      <c r="N17" s="245">
        <v>30</v>
      </c>
      <c r="O17" s="245">
        <v>35</v>
      </c>
      <c r="P17" s="245">
        <v>28</v>
      </c>
      <c r="Q17" s="245">
        <v>27</v>
      </c>
      <c r="R17" s="144"/>
      <c r="S17" s="146"/>
      <c r="T17" s="151">
        <v>126</v>
      </c>
      <c r="U17" s="151">
        <v>126</v>
      </c>
      <c r="V17" s="151">
        <v>126</v>
      </c>
      <c r="W17" s="151">
        <v>126</v>
      </c>
      <c r="X17" s="151">
        <v>126</v>
      </c>
      <c r="Y17" s="151">
        <v>126</v>
      </c>
      <c r="Z17" s="151">
        <v>126</v>
      </c>
    </row>
    <row r="18" spans="1:26" ht="12.75">
      <c r="A18" s="146" t="s">
        <v>269</v>
      </c>
      <c r="B18" s="245">
        <v>32</v>
      </c>
      <c r="C18" s="245">
        <v>24</v>
      </c>
      <c r="D18" s="245">
        <v>28</v>
      </c>
      <c r="E18" s="245">
        <v>26</v>
      </c>
      <c r="F18" s="245">
        <v>27</v>
      </c>
      <c r="G18" s="245">
        <v>25</v>
      </c>
      <c r="H18" s="245">
        <v>29</v>
      </c>
      <c r="I18" s="137"/>
      <c r="J18" s="146" t="s">
        <v>270</v>
      </c>
      <c r="K18" s="245">
        <v>24</v>
      </c>
      <c r="L18" s="245">
        <v>22</v>
      </c>
      <c r="M18" s="245">
        <v>25</v>
      </c>
      <c r="N18" s="245">
        <v>22</v>
      </c>
      <c r="O18" s="245">
        <v>26</v>
      </c>
      <c r="P18" s="245">
        <v>25</v>
      </c>
      <c r="Q18" s="245">
        <v>26</v>
      </c>
      <c r="R18" s="144"/>
      <c r="S18" s="146"/>
      <c r="T18" s="151">
        <v>126</v>
      </c>
      <c r="U18" s="151">
        <v>126</v>
      </c>
      <c r="V18" s="151">
        <v>126</v>
      </c>
      <c r="W18" s="151">
        <v>126</v>
      </c>
      <c r="X18" s="151">
        <v>126</v>
      </c>
      <c r="Y18" s="151">
        <v>126</v>
      </c>
      <c r="Z18" s="151">
        <v>126</v>
      </c>
    </row>
    <row r="19" spans="1:26" ht="12.75">
      <c r="A19" s="146"/>
      <c r="B19" s="142"/>
      <c r="C19" s="142"/>
      <c r="D19" s="142"/>
      <c r="E19" s="143"/>
      <c r="F19" s="143"/>
      <c r="G19" s="143"/>
      <c r="H19" s="145"/>
      <c r="I19" s="137"/>
      <c r="J19" s="146"/>
      <c r="K19" s="142"/>
      <c r="L19" s="143"/>
      <c r="M19" s="143"/>
      <c r="N19" s="143"/>
      <c r="O19" s="143"/>
      <c r="P19" s="143"/>
      <c r="Q19" s="143"/>
      <c r="R19" s="144"/>
      <c r="S19" s="146"/>
      <c r="T19" s="142"/>
      <c r="U19" s="142"/>
      <c r="V19" s="142"/>
      <c r="W19" s="143"/>
      <c r="X19" s="143"/>
      <c r="Y19" s="143"/>
      <c r="Z19" s="145"/>
    </row>
    <row r="20" spans="1:26" ht="13.5" thickBot="1">
      <c r="A20" s="137"/>
      <c r="B20" s="143">
        <f aca="true" t="shared" si="3" ref="B20:H20">SUM(B14:B19)</f>
        <v>130</v>
      </c>
      <c r="C20" s="143">
        <f t="shared" si="3"/>
        <v>131</v>
      </c>
      <c r="D20" s="143">
        <f t="shared" si="3"/>
        <v>132</v>
      </c>
      <c r="E20" s="143">
        <f t="shared" si="3"/>
        <v>142</v>
      </c>
      <c r="F20" s="143">
        <f t="shared" si="3"/>
        <v>127</v>
      </c>
      <c r="G20" s="143">
        <f t="shared" si="3"/>
        <v>128</v>
      </c>
      <c r="H20" s="143">
        <f t="shared" si="3"/>
        <v>124</v>
      </c>
      <c r="I20" s="137"/>
      <c r="J20" s="137"/>
      <c r="K20" s="143">
        <f aca="true" t="shared" si="4" ref="K20:Q20">SUM(K14:K19)</f>
        <v>128</v>
      </c>
      <c r="L20" s="143">
        <f t="shared" si="4"/>
        <v>140</v>
      </c>
      <c r="M20" s="143">
        <f t="shared" si="4"/>
        <v>150</v>
      </c>
      <c r="N20" s="143">
        <f t="shared" si="4"/>
        <v>138</v>
      </c>
      <c r="O20" s="143">
        <f t="shared" si="4"/>
        <v>143</v>
      </c>
      <c r="P20" s="143">
        <f t="shared" si="4"/>
        <v>129</v>
      </c>
      <c r="Q20" s="143">
        <f t="shared" si="4"/>
        <v>127</v>
      </c>
      <c r="R20" s="144"/>
      <c r="S20" s="137"/>
      <c r="T20" s="143">
        <f aca="true" t="shared" si="5" ref="T20:Z20">SUM(T14:T19)</f>
        <v>630</v>
      </c>
      <c r="U20" s="143">
        <f t="shared" si="5"/>
        <v>630</v>
      </c>
      <c r="V20" s="143">
        <f t="shared" si="5"/>
        <v>630</v>
      </c>
      <c r="W20" s="143">
        <f t="shared" si="5"/>
        <v>630</v>
      </c>
      <c r="X20" s="143">
        <f t="shared" si="5"/>
        <v>630</v>
      </c>
      <c r="Y20" s="143">
        <f t="shared" si="5"/>
        <v>630</v>
      </c>
      <c r="Z20" s="145">
        <f t="shared" si="5"/>
        <v>630</v>
      </c>
    </row>
    <row r="21" spans="1:26" ht="13.5" thickBot="1">
      <c r="A21" s="137"/>
      <c r="B21" s="7"/>
      <c r="C21" s="7"/>
      <c r="D21" s="7"/>
      <c r="E21" s="7"/>
      <c r="F21" s="7"/>
      <c r="H21" s="147">
        <f>SUM(B20:H20)</f>
        <v>914</v>
      </c>
      <c r="I21" s="137"/>
      <c r="J21" s="137"/>
      <c r="K21" s="7"/>
      <c r="L21" s="7"/>
      <c r="M21" s="7"/>
      <c r="N21" s="7"/>
      <c r="O21" s="7"/>
      <c r="Q21" s="147">
        <f>SUM(K20:Q20)</f>
        <v>955</v>
      </c>
      <c r="R21" s="144"/>
      <c r="S21" s="137"/>
      <c r="T21" s="7"/>
      <c r="U21" s="7"/>
      <c r="V21" s="7"/>
      <c r="W21" s="7"/>
      <c r="X21" s="7"/>
      <c r="Z21" s="147">
        <f>SUM(T20:Z20)</f>
        <v>4410</v>
      </c>
    </row>
    <row r="22" spans="1:26" ht="11.25" customHeight="1">
      <c r="A22" s="137"/>
      <c r="B22" s="7"/>
      <c r="C22" s="7"/>
      <c r="D22" s="7"/>
      <c r="E22" s="7"/>
      <c r="F22" s="7"/>
      <c r="G22" s="7"/>
      <c r="H22" s="7"/>
      <c r="I22" s="137"/>
      <c r="J22" s="137"/>
      <c r="K22" s="7"/>
      <c r="L22" s="7"/>
      <c r="M22" s="7"/>
      <c r="N22" s="7" t="s">
        <v>61</v>
      </c>
      <c r="O22" s="7"/>
      <c r="P22" s="7" t="s">
        <v>237</v>
      </c>
      <c r="Q22" s="7"/>
      <c r="R22" s="7"/>
      <c r="S22" s="137"/>
      <c r="T22" s="137"/>
      <c r="U22" s="137"/>
      <c r="V22" s="137"/>
      <c r="W22" s="137"/>
      <c r="X22" s="137"/>
      <c r="Y22" s="137"/>
      <c r="Z22" s="136"/>
    </row>
    <row r="23" spans="1:18" ht="12.75">
      <c r="A23" s="153" t="s">
        <v>198</v>
      </c>
      <c r="B23" s="144"/>
      <c r="C23" s="144"/>
      <c r="D23" s="144"/>
      <c r="E23" s="144"/>
      <c r="F23" s="144"/>
      <c r="G23" s="144"/>
      <c r="H23" s="7" t="s">
        <v>3</v>
      </c>
      <c r="I23" s="137"/>
      <c r="J23" s="153" t="s">
        <v>136</v>
      </c>
      <c r="K23" s="137"/>
      <c r="L23" s="137"/>
      <c r="M23" s="137"/>
      <c r="N23" s="137">
        <v>868</v>
      </c>
      <c r="O23" s="137"/>
      <c r="P23" s="137">
        <v>7</v>
      </c>
      <c r="Q23" s="136"/>
      <c r="R23" s="7"/>
    </row>
    <row r="24" spans="1:18" ht="12.75">
      <c r="A24" s="152"/>
      <c r="B24" s="144"/>
      <c r="C24" s="144"/>
      <c r="D24" s="144"/>
      <c r="E24" s="144"/>
      <c r="F24" s="144"/>
      <c r="G24" s="144"/>
      <c r="H24" s="7" t="s">
        <v>4</v>
      </c>
      <c r="I24" s="137"/>
      <c r="J24" s="137" t="s">
        <v>147</v>
      </c>
      <c r="K24" s="42"/>
      <c r="L24" s="7"/>
      <c r="M24" s="61"/>
      <c r="N24" s="42">
        <v>899</v>
      </c>
      <c r="O24" s="137"/>
      <c r="P24" s="137">
        <v>5</v>
      </c>
      <c r="Q24" s="136"/>
      <c r="R24" s="7"/>
    </row>
    <row r="25" spans="1:18" ht="12.75">
      <c r="A25" s="152"/>
      <c r="B25" s="144"/>
      <c r="C25" s="144"/>
      <c r="D25" s="144"/>
      <c r="E25" s="144"/>
      <c r="F25" s="144"/>
      <c r="G25" s="144"/>
      <c r="H25" s="7" t="s">
        <v>5</v>
      </c>
      <c r="I25" s="137"/>
      <c r="J25" s="137" t="s">
        <v>38</v>
      </c>
      <c r="K25" s="42"/>
      <c r="L25" s="7"/>
      <c r="M25" s="61"/>
      <c r="N25" s="42">
        <v>907</v>
      </c>
      <c r="O25" s="137"/>
      <c r="P25" s="137">
        <v>4</v>
      </c>
      <c r="Q25" s="136"/>
      <c r="R25" s="7"/>
    </row>
    <row r="26" spans="1:18" ht="12.75">
      <c r="A26" s="152"/>
      <c r="B26" s="144"/>
      <c r="C26" s="144"/>
      <c r="D26" s="144"/>
      <c r="E26" s="144"/>
      <c r="F26" s="144"/>
      <c r="G26" s="144"/>
      <c r="H26" s="7" t="s">
        <v>6</v>
      </c>
      <c r="I26" s="137"/>
      <c r="J26" s="137" t="s">
        <v>137</v>
      </c>
      <c r="K26" s="42"/>
      <c r="L26" s="7"/>
      <c r="M26" s="61"/>
      <c r="N26" s="42">
        <v>914</v>
      </c>
      <c r="O26" s="137"/>
      <c r="P26" s="254">
        <v>3</v>
      </c>
      <c r="Q26" s="136"/>
      <c r="R26" s="7"/>
    </row>
    <row r="27" spans="1:18" ht="12.75">
      <c r="A27" s="152"/>
      <c r="B27" s="144"/>
      <c r="C27" s="144"/>
      <c r="D27" s="144"/>
      <c r="E27" s="144"/>
      <c r="F27" s="144"/>
      <c r="G27" s="144"/>
      <c r="H27" s="7" t="s">
        <v>7</v>
      </c>
      <c r="I27" s="137"/>
      <c r="J27" s="137" t="s">
        <v>44</v>
      </c>
      <c r="K27" s="42"/>
      <c r="L27" s="7"/>
      <c r="M27" s="61"/>
      <c r="N27" s="42">
        <v>955</v>
      </c>
      <c r="O27" s="137"/>
      <c r="P27" s="137">
        <v>2</v>
      </c>
      <c r="Q27" s="136"/>
      <c r="R27" s="7"/>
    </row>
    <row r="28" spans="1:18" ht="12.75">
      <c r="A28" s="152"/>
      <c r="B28" s="144"/>
      <c r="C28" s="144"/>
      <c r="D28" s="144"/>
      <c r="E28" s="144"/>
      <c r="F28" s="144"/>
      <c r="G28" s="144"/>
      <c r="H28" s="7" t="s">
        <v>8</v>
      </c>
      <c r="I28" s="137"/>
      <c r="J28" s="137" t="s">
        <v>150</v>
      </c>
      <c r="K28" s="42"/>
      <c r="L28" s="7"/>
      <c r="M28" s="61"/>
      <c r="N28" s="250">
        <v>4410</v>
      </c>
      <c r="O28" s="137"/>
      <c r="P28" s="137">
        <v>-2</v>
      </c>
      <c r="Q28" s="136"/>
      <c r="R28" s="7"/>
    </row>
    <row r="29" spans="1:18" ht="12.75">
      <c r="A29" s="148"/>
      <c r="B29" s="144"/>
      <c r="C29" s="144"/>
      <c r="D29" s="144"/>
      <c r="E29" s="144"/>
      <c r="F29" s="144"/>
      <c r="G29" s="144"/>
      <c r="H29" s="144"/>
      <c r="I29" s="137"/>
      <c r="J29" s="137"/>
      <c r="K29" s="42"/>
      <c r="L29" s="7"/>
      <c r="M29" s="7"/>
      <c r="N29" s="42"/>
      <c r="O29" s="42"/>
      <c r="P29" s="7"/>
      <c r="Q29" s="7"/>
      <c r="R29" s="7"/>
    </row>
    <row r="30" spans="1:18" ht="18.75">
      <c r="A30" s="135"/>
      <c r="B30" s="42"/>
      <c r="C30" s="134"/>
      <c r="D30" s="134"/>
      <c r="F30" s="48" t="s">
        <v>133</v>
      </c>
      <c r="G30" s="134"/>
      <c r="H30" s="134"/>
      <c r="I30" s="135"/>
      <c r="J30" s="133"/>
      <c r="K30" s="133" t="s">
        <v>156</v>
      </c>
      <c r="L30" s="134"/>
      <c r="M30" s="134"/>
      <c r="N30" s="134"/>
      <c r="O30" s="134"/>
      <c r="P30" s="134"/>
      <c r="Q30" s="134"/>
      <c r="R30" s="134"/>
    </row>
    <row r="31" spans="1:18" ht="13.5" thickBot="1">
      <c r="A31" s="137"/>
      <c r="B31" s="7"/>
      <c r="C31" s="7"/>
      <c r="D31" s="7"/>
      <c r="E31" s="7"/>
      <c r="F31" s="7"/>
      <c r="G31" s="7"/>
      <c r="H31" s="7"/>
      <c r="I31" s="137"/>
      <c r="J31" s="137"/>
      <c r="K31" s="7"/>
      <c r="L31" s="7"/>
      <c r="M31" s="7"/>
      <c r="N31" s="7"/>
      <c r="O31" s="7"/>
      <c r="P31" s="7"/>
      <c r="Q31" s="7"/>
      <c r="R31" s="7"/>
    </row>
    <row r="32" spans="1:26" ht="13.5" thickBot="1">
      <c r="A32" s="138" t="s">
        <v>42</v>
      </c>
      <c r="B32" s="7"/>
      <c r="C32" s="7"/>
      <c r="D32" s="7"/>
      <c r="E32" s="7"/>
      <c r="F32" s="7"/>
      <c r="G32" s="7">
        <v>4</v>
      </c>
      <c r="H32" s="139" t="s">
        <v>236</v>
      </c>
      <c r="I32" s="137"/>
      <c r="J32" s="138" t="s">
        <v>102</v>
      </c>
      <c r="K32" s="7"/>
      <c r="L32" s="7"/>
      <c r="M32" s="7"/>
      <c r="N32" s="7"/>
      <c r="O32" s="7"/>
      <c r="P32" s="7">
        <v>2</v>
      </c>
      <c r="Q32" s="139" t="s">
        <v>236</v>
      </c>
      <c r="R32" s="7"/>
      <c r="S32" s="149" t="s">
        <v>157</v>
      </c>
      <c r="T32" s="154"/>
      <c r="U32" s="154"/>
      <c r="V32" s="150"/>
      <c r="W32" s="7"/>
      <c r="X32" s="7"/>
      <c r="Y32" s="7">
        <v>0</v>
      </c>
      <c r="Z32" s="140" t="s">
        <v>235</v>
      </c>
    </row>
    <row r="33" spans="1:26" ht="12.75">
      <c r="A33" s="141" t="s">
        <v>116</v>
      </c>
      <c r="B33" s="245">
        <v>26</v>
      </c>
      <c r="C33" s="245">
        <v>26</v>
      </c>
      <c r="D33" s="245">
        <v>27</v>
      </c>
      <c r="E33" s="245">
        <v>27</v>
      </c>
      <c r="F33" s="245">
        <v>31</v>
      </c>
      <c r="G33" s="245">
        <v>24</v>
      </c>
      <c r="H33" s="245">
        <v>29</v>
      </c>
      <c r="I33" s="137"/>
      <c r="J33" s="146" t="s">
        <v>256</v>
      </c>
      <c r="K33" s="245">
        <v>24</v>
      </c>
      <c r="L33" s="245">
        <v>23</v>
      </c>
      <c r="M33" s="245">
        <v>22</v>
      </c>
      <c r="N33" s="245">
        <v>27</v>
      </c>
      <c r="O33" s="245">
        <v>24</v>
      </c>
      <c r="P33" s="245">
        <v>24</v>
      </c>
      <c r="Q33" s="245">
        <v>23</v>
      </c>
      <c r="R33" s="7"/>
      <c r="S33" s="141"/>
      <c r="T33" s="151">
        <v>126</v>
      </c>
      <c r="U33" s="151">
        <v>126</v>
      </c>
      <c r="V33" s="151">
        <v>126</v>
      </c>
      <c r="W33" s="151">
        <v>126</v>
      </c>
      <c r="X33" s="151">
        <v>126</v>
      </c>
      <c r="Y33" s="151">
        <v>126</v>
      </c>
      <c r="Z33" s="151">
        <v>126</v>
      </c>
    </row>
    <row r="34" spans="1:26" ht="12.75">
      <c r="A34" s="146" t="s">
        <v>255</v>
      </c>
      <c r="B34" s="245">
        <v>23</v>
      </c>
      <c r="C34" s="245">
        <v>23</v>
      </c>
      <c r="D34" s="245">
        <v>23</v>
      </c>
      <c r="E34" s="245">
        <v>23</v>
      </c>
      <c r="F34" s="245">
        <v>27</v>
      </c>
      <c r="G34" s="245">
        <v>27</v>
      </c>
      <c r="H34" s="245">
        <v>26</v>
      </c>
      <c r="I34" s="137"/>
      <c r="J34" s="141" t="s">
        <v>257</v>
      </c>
      <c r="K34" s="245">
        <v>27</v>
      </c>
      <c r="L34" s="245">
        <v>31</v>
      </c>
      <c r="M34" s="245">
        <v>32</v>
      </c>
      <c r="N34" s="245">
        <v>32</v>
      </c>
      <c r="O34" s="245">
        <v>30</v>
      </c>
      <c r="P34" s="245">
        <v>29</v>
      </c>
      <c r="Q34" s="245">
        <v>32</v>
      </c>
      <c r="R34" s="7"/>
      <c r="S34" s="141" t="s">
        <v>254</v>
      </c>
      <c r="T34" s="151">
        <v>126</v>
      </c>
      <c r="U34" s="151">
        <v>126</v>
      </c>
      <c r="V34" s="151">
        <v>126</v>
      </c>
      <c r="W34" s="151">
        <v>126</v>
      </c>
      <c r="X34" s="151">
        <v>126</v>
      </c>
      <c r="Y34" s="151">
        <v>126</v>
      </c>
      <c r="Z34" s="151">
        <v>126</v>
      </c>
    </row>
    <row r="35" spans="1:26" ht="12.75">
      <c r="A35" s="141" t="s">
        <v>88</v>
      </c>
      <c r="B35" s="245">
        <v>24</v>
      </c>
      <c r="C35" s="245">
        <v>25</v>
      </c>
      <c r="D35" s="245">
        <v>26</v>
      </c>
      <c r="E35" s="245">
        <v>27</v>
      </c>
      <c r="F35" s="245">
        <v>25</v>
      </c>
      <c r="G35" s="245">
        <v>27</v>
      </c>
      <c r="H35" s="245">
        <v>28</v>
      </c>
      <c r="I35" s="137"/>
      <c r="J35" s="251" t="s">
        <v>258</v>
      </c>
      <c r="K35" s="245">
        <v>27</v>
      </c>
      <c r="L35" s="245">
        <v>25</v>
      </c>
      <c r="M35" s="245">
        <v>23</v>
      </c>
      <c r="N35" s="245">
        <v>23</v>
      </c>
      <c r="O35" s="245">
        <v>22</v>
      </c>
      <c r="P35" s="245">
        <v>21</v>
      </c>
      <c r="Q35" s="245">
        <v>26</v>
      </c>
      <c r="R35" s="7"/>
      <c r="S35" s="146"/>
      <c r="T35" s="151">
        <v>126</v>
      </c>
      <c r="U35" s="151">
        <v>126</v>
      </c>
      <c r="V35" s="151">
        <v>126</v>
      </c>
      <c r="W35" s="151">
        <v>126</v>
      </c>
      <c r="X35" s="151">
        <v>126</v>
      </c>
      <c r="Y35" s="151">
        <v>126</v>
      </c>
      <c r="Z35" s="151">
        <v>126</v>
      </c>
    </row>
    <row r="36" spans="1:26" ht="12.75">
      <c r="A36" s="146" t="s">
        <v>87</v>
      </c>
      <c r="B36" s="142"/>
      <c r="C36" s="143"/>
      <c r="D36" s="143"/>
      <c r="E36" s="143"/>
      <c r="F36" s="143"/>
      <c r="G36" s="143"/>
      <c r="H36" s="143"/>
      <c r="I36" s="137"/>
      <c r="J36" s="146"/>
      <c r="K36" s="142"/>
      <c r="L36" s="143"/>
      <c r="M36" s="143"/>
      <c r="N36" s="143"/>
      <c r="O36" s="143"/>
      <c r="P36" s="143"/>
      <c r="Q36" s="143"/>
      <c r="R36" s="7"/>
      <c r="S36" s="146"/>
      <c r="T36" s="142"/>
      <c r="U36" s="143"/>
      <c r="V36" s="143"/>
      <c r="W36" s="143"/>
      <c r="X36" s="143"/>
      <c r="Y36" s="143"/>
      <c r="Z36" s="145"/>
    </row>
    <row r="37" spans="1:26" ht="13.5" thickBot="1">
      <c r="A37" s="137"/>
      <c r="B37" s="143">
        <f aca="true" t="shared" si="6" ref="B37:H37">SUM(B33:B36)</f>
        <v>73</v>
      </c>
      <c r="C37" s="143">
        <f t="shared" si="6"/>
        <v>74</v>
      </c>
      <c r="D37" s="143">
        <f t="shared" si="6"/>
        <v>76</v>
      </c>
      <c r="E37" s="143">
        <f t="shared" si="6"/>
        <v>77</v>
      </c>
      <c r="F37" s="143">
        <f t="shared" si="6"/>
        <v>83</v>
      </c>
      <c r="G37" s="143">
        <f t="shared" si="6"/>
        <v>78</v>
      </c>
      <c r="H37" s="143">
        <f t="shared" si="6"/>
        <v>83</v>
      </c>
      <c r="I37" s="137"/>
      <c r="J37" s="137"/>
      <c r="K37" s="143">
        <f aca="true" t="shared" si="7" ref="K37:Q37">SUM(K33:K36)</f>
        <v>78</v>
      </c>
      <c r="L37" s="143">
        <f t="shared" si="7"/>
        <v>79</v>
      </c>
      <c r="M37" s="143">
        <f t="shared" si="7"/>
        <v>77</v>
      </c>
      <c r="N37" s="143">
        <f t="shared" si="7"/>
        <v>82</v>
      </c>
      <c r="O37" s="143">
        <f t="shared" si="7"/>
        <v>76</v>
      </c>
      <c r="P37" s="143">
        <f t="shared" si="7"/>
        <v>74</v>
      </c>
      <c r="Q37" s="143">
        <f t="shared" si="7"/>
        <v>81</v>
      </c>
      <c r="R37" s="7"/>
      <c r="S37" s="137"/>
      <c r="T37" s="143">
        <f aca="true" t="shared" si="8" ref="T37:Z37">SUM(T33:T36)</f>
        <v>378</v>
      </c>
      <c r="U37" s="143">
        <f t="shared" si="8"/>
        <v>378</v>
      </c>
      <c r="V37" s="143">
        <f t="shared" si="8"/>
        <v>378</v>
      </c>
      <c r="W37" s="143">
        <f t="shared" si="8"/>
        <v>378</v>
      </c>
      <c r="X37" s="143">
        <f t="shared" si="8"/>
        <v>378</v>
      </c>
      <c r="Y37" s="143">
        <f t="shared" si="8"/>
        <v>378</v>
      </c>
      <c r="Z37" s="143">
        <f t="shared" si="8"/>
        <v>378</v>
      </c>
    </row>
    <row r="38" spans="1:26" ht="13.5" thickBot="1">
      <c r="A38" s="137"/>
      <c r="B38" s="7"/>
      <c r="C38" s="7"/>
      <c r="D38" s="7"/>
      <c r="E38" s="7"/>
      <c r="F38" s="7"/>
      <c r="H38" s="147">
        <f>SUM(B37:H37)</f>
        <v>544</v>
      </c>
      <c r="I38" s="137"/>
      <c r="J38" s="137"/>
      <c r="K38" s="7"/>
      <c r="L38" s="7"/>
      <c r="M38" s="7"/>
      <c r="N38" s="7"/>
      <c r="O38" s="7"/>
      <c r="Q38" s="147">
        <f>SUM(K37:Q37)</f>
        <v>547</v>
      </c>
      <c r="R38" s="7"/>
      <c r="S38" s="137"/>
      <c r="T38" s="7"/>
      <c r="U38" s="7"/>
      <c r="V38" s="7"/>
      <c r="W38" s="7"/>
      <c r="X38" s="7"/>
      <c r="Z38" s="147">
        <f>SUM(T37:Z37)</f>
        <v>2646</v>
      </c>
    </row>
    <row r="39" spans="1:26" ht="11.25" customHeight="1">
      <c r="A39" s="137"/>
      <c r="B39" s="7"/>
      <c r="C39" s="7"/>
      <c r="D39" s="7"/>
      <c r="E39" s="7"/>
      <c r="F39" s="7"/>
      <c r="G39" s="7"/>
      <c r="H39" s="7"/>
      <c r="I39" s="137"/>
      <c r="J39" s="137"/>
      <c r="K39" s="7"/>
      <c r="L39" s="7"/>
      <c r="M39" s="7"/>
      <c r="N39" s="7" t="s">
        <v>61</v>
      </c>
      <c r="O39" s="7"/>
      <c r="P39" s="7" t="s">
        <v>237</v>
      </c>
      <c r="Q39" s="7"/>
      <c r="R39" s="7"/>
      <c r="S39" s="137"/>
      <c r="T39" s="137"/>
      <c r="U39" s="137"/>
      <c r="V39" s="137"/>
      <c r="W39" s="137"/>
      <c r="X39" s="137"/>
      <c r="Y39" s="137"/>
      <c r="Z39" s="136"/>
    </row>
    <row r="40" spans="1:26" ht="12.75">
      <c r="A40" s="153" t="s">
        <v>198</v>
      </c>
      <c r="H40" s="7" t="s">
        <v>3</v>
      </c>
      <c r="I40" s="7"/>
      <c r="J40" s="153" t="s">
        <v>42</v>
      </c>
      <c r="K40" s="137"/>
      <c r="L40" s="137"/>
      <c r="M40" s="137"/>
      <c r="N40" s="137">
        <v>544</v>
      </c>
      <c r="O40" s="137"/>
      <c r="P40" s="137">
        <v>4</v>
      </c>
      <c r="Z40" s="136"/>
    </row>
    <row r="41" spans="8:26" ht="12.75">
      <c r="H41" s="7" t="s">
        <v>4</v>
      </c>
      <c r="I41" s="7"/>
      <c r="J41" s="137" t="s">
        <v>102</v>
      </c>
      <c r="K41" s="42"/>
      <c r="L41" s="7"/>
      <c r="M41" s="61"/>
      <c r="N41" s="42">
        <v>547</v>
      </c>
      <c r="O41" s="137"/>
      <c r="P41" s="137">
        <v>2</v>
      </c>
      <c r="Z41" s="136"/>
    </row>
    <row r="42" spans="8:26" ht="12.75">
      <c r="H42" s="7" t="s">
        <v>5</v>
      </c>
      <c r="I42" s="7"/>
      <c r="J42" s="137" t="s">
        <v>158</v>
      </c>
      <c r="K42" s="42"/>
      <c r="L42" s="7"/>
      <c r="M42" s="61"/>
      <c r="N42" s="250">
        <v>2646</v>
      </c>
      <c r="O42" s="137"/>
      <c r="P42" s="137">
        <v>0</v>
      </c>
      <c r="Z42" s="136"/>
    </row>
    <row r="44" spans="1:26" ht="15.75" customHeight="1">
      <c r="A44" s="135"/>
      <c r="B44" s="42"/>
      <c r="C44" s="134"/>
      <c r="D44" s="134"/>
      <c r="F44" s="48" t="s">
        <v>133</v>
      </c>
      <c r="G44" s="134"/>
      <c r="H44" s="134"/>
      <c r="I44" s="135"/>
      <c r="J44" s="133"/>
      <c r="K44" s="133" t="s">
        <v>159</v>
      </c>
      <c r="L44" s="134"/>
      <c r="M44" s="134"/>
      <c r="N44" s="134"/>
      <c r="O44" s="134"/>
      <c r="P44" s="134"/>
      <c r="Q44" s="134"/>
      <c r="R44" s="134"/>
      <c r="S44" s="135"/>
      <c r="T44" s="135"/>
      <c r="U44" s="135"/>
      <c r="V44" s="135"/>
      <c r="W44" s="135"/>
      <c r="X44" s="135"/>
      <c r="Y44" s="135"/>
      <c r="Z44" s="136"/>
    </row>
    <row r="45" spans="1:26" ht="8.25" customHeight="1" thickBot="1">
      <c r="A45" s="137"/>
      <c r="B45" s="7"/>
      <c r="C45" s="7"/>
      <c r="D45" s="7"/>
      <c r="E45" s="7"/>
      <c r="F45" s="7"/>
      <c r="G45" s="7"/>
      <c r="H45" s="7"/>
      <c r="I45" s="137"/>
      <c r="J45" s="137"/>
      <c r="K45" s="7"/>
      <c r="L45" s="7"/>
      <c r="M45" s="7"/>
      <c r="N45" s="7"/>
      <c r="O45" s="7"/>
      <c r="P45" s="7"/>
      <c r="Q45" s="7"/>
      <c r="R45" s="7"/>
      <c r="S45" s="137"/>
      <c r="T45" s="137"/>
      <c r="U45" s="137"/>
      <c r="V45" s="137"/>
      <c r="W45" s="137"/>
      <c r="X45" s="137"/>
      <c r="Y45" s="137"/>
      <c r="Z45" s="136"/>
    </row>
    <row r="46" spans="1:26" ht="13.5" thickBot="1">
      <c r="A46" s="149" t="s">
        <v>157</v>
      </c>
      <c r="B46" s="246"/>
      <c r="C46" s="246"/>
      <c r="D46" s="247"/>
      <c r="E46" s="7"/>
      <c r="F46" s="7"/>
      <c r="G46" s="7"/>
      <c r="H46" s="139" t="s">
        <v>149</v>
      </c>
      <c r="I46" s="137"/>
      <c r="J46" s="138" t="s">
        <v>101</v>
      </c>
      <c r="K46" s="7"/>
      <c r="L46" s="7"/>
      <c r="M46" s="7"/>
      <c r="N46" s="7"/>
      <c r="O46" s="7"/>
      <c r="P46" s="7">
        <v>4</v>
      </c>
      <c r="Q46" s="139" t="s">
        <v>236</v>
      </c>
      <c r="R46" s="7"/>
      <c r="S46" s="138" t="s">
        <v>44</v>
      </c>
      <c r="T46" s="7"/>
      <c r="U46" s="7"/>
      <c r="V46" s="7"/>
      <c r="W46" s="7"/>
      <c r="X46" s="7"/>
      <c r="Y46" s="7">
        <v>3</v>
      </c>
      <c r="Z46" s="139" t="s">
        <v>235</v>
      </c>
    </row>
    <row r="47" spans="1:26" ht="12.75">
      <c r="A47" s="141" t="s">
        <v>246</v>
      </c>
      <c r="B47" s="245">
        <v>25</v>
      </c>
      <c r="C47" s="245">
        <v>25</v>
      </c>
      <c r="D47" s="245">
        <v>24</v>
      </c>
      <c r="E47" s="245">
        <v>24</v>
      </c>
      <c r="F47" s="245">
        <v>25</v>
      </c>
      <c r="G47" s="245">
        <v>25</v>
      </c>
      <c r="H47" s="245">
        <v>23</v>
      </c>
      <c r="I47" s="137"/>
      <c r="J47" s="141" t="s">
        <v>249</v>
      </c>
      <c r="K47" s="245">
        <v>23</v>
      </c>
      <c r="L47" s="245">
        <v>29</v>
      </c>
      <c r="M47" s="245">
        <v>28</v>
      </c>
      <c r="N47" s="245">
        <v>25</v>
      </c>
      <c r="O47" s="245">
        <v>26</v>
      </c>
      <c r="P47" s="245">
        <v>22</v>
      </c>
      <c r="Q47" s="245">
        <v>24</v>
      </c>
      <c r="R47" s="7"/>
      <c r="S47" s="141" t="s">
        <v>231</v>
      </c>
      <c r="T47" s="245">
        <v>25</v>
      </c>
      <c r="U47" s="245">
        <v>30</v>
      </c>
      <c r="V47" s="245">
        <v>28</v>
      </c>
      <c r="W47" s="245">
        <v>30</v>
      </c>
      <c r="X47" s="245">
        <v>26</v>
      </c>
      <c r="Y47" s="245">
        <v>22</v>
      </c>
      <c r="Z47" s="245">
        <v>24</v>
      </c>
    </row>
    <row r="48" spans="1:26" ht="12.75">
      <c r="A48" s="141" t="s">
        <v>242</v>
      </c>
      <c r="B48" s="245">
        <v>22</v>
      </c>
      <c r="C48" s="245">
        <v>25</v>
      </c>
      <c r="D48" s="245">
        <v>21</v>
      </c>
      <c r="E48" s="245">
        <v>25</v>
      </c>
      <c r="F48" s="245">
        <v>26</v>
      </c>
      <c r="G48" s="245">
        <v>25</v>
      </c>
      <c r="H48" s="245">
        <v>25</v>
      </c>
      <c r="I48" s="137"/>
      <c r="J48" s="141" t="s">
        <v>250</v>
      </c>
      <c r="K48" s="245">
        <v>22</v>
      </c>
      <c r="L48" s="245">
        <v>31</v>
      </c>
      <c r="M48" s="245">
        <v>23</v>
      </c>
      <c r="N48" s="245">
        <v>22</v>
      </c>
      <c r="O48" s="245">
        <v>24</v>
      </c>
      <c r="P48" s="245">
        <v>24</v>
      </c>
      <c r="Q48" s="245">
        <v>25</v>
      </c>
      <c r="R48" s="7"/>
      <c r="S48" s="141" t="s">
        <v>92</v>
      </c>
      <c r="T48" s="245">
        <v>33</v>
      </c>
      <c r="U48" s="245">
        <v>30</v>
      </c>
      <c r="V48" s="245">
        <v>28</v>
      </c>
      <c r="W48" s="245">
        <v>28</v>
      </c>
      <c r="X48" s="245">
        <v>36</v>
      </c>
      <c r="Y48" s="245">
        <v>33</v>
      </c>
      <c r="Z48" s="245">
        <v>27</v>
      </c>
    </row>
    <row r="49" spans="1:26" ht="12.75">
      <c r="A49" s="146" t="s">
        <v>247</v>
      </c>
      <c r="B49" s="245">
        <v>24</v>
      </c>
      <c r="C49" s="245">
        <v>25</v>
      </c>
      <c r="D49" s="245">
        <v>23</v>
      </c>
      <c r="E49" s="245">
        <v>28</v>
      </c>
      <c r="F49" s="245">
        <v>23</v>
      </c>
      <c r="G49" s="245">
        <v>24</v>
      </c>
      <c r="H49" s="245">
        <v>22</v>
      </c>
      <c r="I49" s="137"/>
      <c r="J49" s="146" t="s">
        <v>248</v>
      </c>
      <c r="K49" s="245">
        <v>36</v>
      </c>
      <c r="L49" s="245">
        <v>28</v>
      </c>
      <c r="M49" s="245">
        <v>38</v>
      </c>
      <c r="N49" s="245">
        <v>36</v>
      </c>
      <c r="O49" s="245">
        <v>43</v>
      </c>
      <c r="P49" s="245">
        <v>34</v>
      </c>
      <c r="Q49" s="245">
        <v>30</v>
      </c>
      <c r="R49" s="7"/>
      <c r="S49" s="146" t="s">
        <v>91</v>
      </c>
      <c r="T49" s="245">
        <v>47</v>
      </c>
      <c r="U49" s="245">
        <v>41</v>
      </c>
      <c r="V49" s="245">
        <v>36</v>
      </c>
      <c r="W49" s="245">
        <v>38</v>
      </c>
      <c r="X49" s="245">
        <v>32</v>
      </c>
      <c r="Y49" s="245">
        <v>33</v>
      </c>
      <c r="Z49" s="245">
        <v>30</v>
      </c>
    </row>
    <row r="50" spans="1:26" ht="12.75">
      <c r="A50" s="146"/>
      <c r="B50" s="142"/>
      <c r="C50" s="143"/>
      <c r="D50" s="143"/>
      <c r="E50" s="143"/>
      <c r="F50" s="143"/>
      <c r="G50" s="143"/>
      <c r="H50" s="143"/>
      <c r="I50" s="137"/>
      <c r="J50" s="146"/>
      <c r="K50" s="142"/>
      <c r="L50" s="143"/>
      <c r="M50" s="143"/>
      <c r="N50" s="143"/>
      <c r="O50" s="143"/>
      <c r="P50" s="143"/>
      <c r="Q50" s="143"/>
      <c r="R50" s="7"/>
      <c r="S50" s="146" t="s">
        <v>251</v>
      </c>
      <c r="T50" s="142"/>
      <c r="U50" s="143"/>
      <c r="V50" s="143"/>
      <c r="W50" s="143"/>
      <c r="X50" s="143"/>
      <c r="Y50" s="143"/>
      <c r="Z50" s="143"/>
    </row>
    <row r="51" spans="1:26" ht="13.5" thickBot="1">
      <c r="A51" s="137"/>
      <c r="B51" s="143">
        <f aca="true" t="shared" si="9" ref="B51:H51">SUM(B47:B50)</f>
        <v>71</v>
      </c>
      <c r="C51" s="143">
        <f t="shared" si="9"/>
        <v>75</v>
      </c>
      <c r="D51" s="143">
        <f t="shared" si="9"/>
        <v>68</v>
      </c>
      <c r="E51" s="143">
        <f t="shared" si="9"/>
        <v>77</v>
      </c>
      <c r="F51" s="143">
        <f t="shared" si="9"/>
        <v>74</v>
      </c>
      <c r="G51" s="143">
        <f t="shared" si="9"/>
        <v>74</v>
      </c>
      <c r="H51" s="143">
        <f t="shared" si="9"/>
        <v>70</v>
      </c>
      <c r="I51" s="137"/>
      <c r="J51" s="137"/>
      <c r="K51" s="143">
        <f aca="true" t="shared" si="10" ref="K51:Q51">SUM(K47:K50)</f>
        <v>81</v>
      </c>
      <c r="L51" s="143">
        <f t="shared" si="10"/>
        <v>88</v>
      </c>
      <c r="M51" s="143">
        <f t="shared" si="10"/>
        <v>89</v>
      </c>
      <c r="N51" s="143">
        <f t="shared" si="10"/>
        <v>83</v>
      </c>
      <c r="O51" s="143">
        <f t="shared" si="10"/>
        <v>93</v>
      </c>
      <c r="P51" s="143">
        <f t="shared" si="10"/>
        <v>80</v>
      </c>
      <c r="Q51" s="143">
        <f t="shared" si="10"/>
        <v>79</v>
      </c>
      <c r="R51" s="7"/>
      <c r="S51" s="137"/>
      <c r="T51" s="143">
        <f aca="true" t="shared" si="11" ref="T51:Z51">SUM(T47:T50)</f>
        <v>105</v>
      </c>
      <c r="U51" s="143">
        <f t="shared" si="11"/>
        <v>101</v>
      </c>
      <c r="V51" s="143">
        <f t="shared" si="11"/>
        <v>92</v>
      </c>
      <c r="W51" s="143">
        <f t="shared" si="11"/>
        <v>96</v>
      </c>
      <c r="X51" s="143">
        <f t="shared" si="11"/>
        <v>94</v>
      </c>
      <c r="Y51" s="143">
        <f t="shared" si="11"/>
        <v>88</v>
      </c>
      <c r="Z51" s="143">
        <f t="shared" si="11"/>
        <v>81</v>
      </c>
    </row>
    <row r="52" spans="1:26" ht="13.5" thickBot="1">
      <c r="A52" s="137"/>
      <c r="B52" s="7"/>
      <c r="C52" s="7"/>
      <c r="D52" s="7"/>
      <c r="E52" s="7"/>
      <c r="F52" s="7"/>
      <c r="H52" s="147">
        <f>SUM(B51:H51)</f>
        <v>509</v>
      </c>
      <c r="I52" s="137"/>
      <c r="J52" s="137"/>
      <c r="K52" s="7"/>
      <c r="L52" s="7"/>
      <c r="M52" s="7"/>
      <c r="N52" s="7"/>
      <c r="O52" s="7"/>
      <c r="Q52" s="147">
        <f>SUM(K51:Q51)</f>
        <v>593</v>
      </c>
      <c r="R52" s="7"/>
      <c r="S52" s="137"/>
      <c r="T52" s="7"/>
      <c r="U52" s="7"/>
      <c r="V52" s="7"/>
      <c r="W52" s="7"/>
      <c r="X52" s="7"/>
      <c r="Z52" s="147">
        <f>SUM(T51:Z51)</f>
        <v>657</v>
      </c>
    </row>
    <row r="53" spans="1:26" ht="9" customHeight="1" thickBot="1">
      <c r="A53" s="137"/>
      <c r="B53" s="7"/>
      <c r="C53" s="7"/>
      <c r="D53" s="7"/>
      <c r="E53" s="7"/>
      <c r="F53" s="7"/>
      <c r="G53" s="7"/>
      <c r="H53" s="7"/>
      <c r="I53" s="137"/>
      <c r="J53" s="137"/>
      <c r="K53" s="7"/>
      <c r="L53" s="7"/>
      <c r="M53" s="7"/>
      <c r="N53" s="7"/>
      <c r="O53" s="7"/>
      <c r="P53" s="7"/>
      <c r="Q53" s="7"/>
      <c r="R53" s="7"/>
      <c r="S53" s="137"/>
      <c r="T53" s="137"/>
      <c r="U53" s="137"/>
      <c r="V53" s="137"/>
      <c r="W53" s="137"/>
      <c r="X53" s="137"/>
      <c r="Y53" s="137"/>
      <c r="Z53" s="136"/>
    </row>
    <row r="54" spans="1:26" ht="13.5" thickBot="1">
      <c r="A54" s="138" t="s">
        <v>38</v>
      </c>
      <c r="B54" s="7"/>
      <c r="C54" s="7"/>
      <c r="D54" s="7"/>
      <c r="E54" s="7"/>
      <c r="F54" s="7"/>
      <c r="G54" s="7"/>
      <c r="H54" s="140" t="s">
        <v>148</v>
      </c>
      <c r="I54" s="137"/>
      <c r="J54" s="138" t="s">
        <v>102</v>
      </c>
      <c r="K54" s="7"/>
      <c r="L54" s="7"/>
      <c r="M54" s="7"/>
      <c r="N54" s="7"/>
      <c r="O54" s="7"/>
      <c r="P54" s="7"/>
      <c r="Q54" s="139" t="s">
        <v>151</v>
      </c>
      <c r="R54" s="7"/>
      <c r="S54" s="152"/>
      <c r="T54" s="144"/>
      <c r="U54" s="144"/>
      <c r="V54" s="144"/>
      <c r="W54" s="144"/>
      <c r="X54" s="144"/>
      <c r="Y54" s="144"/>
      <c r="Z54" s="136"/>
    </row>
    <row r="55" spans="1:18" ht="12.75">
      <c r="A55" s="141" t="s">
        <v>89</v>
      </c>
      <c r="B55" s="245">
        <v>34</v>
      </c>
      <c r="C55" s="245">
        <v>32</v>
      </c>
      <c r="D55" s="245">
        <v>31</v>
      </c>
      <c r="E55" s="245">
        <v>25</v>
      </c>
      <c r="F55" s="245">
        <v>24</v>
      </c>
      <c r="G55" s="245">
        <v>35</v>
      </c>
      <c r="H55" s="245">
        <v>25</v>
      </c>
      <c r="I55" s="137"/>
      <c r="J55" s="146" t="s">
        <v>253</v>
      </c>
      <c r="K55" s="245">
        <v>28</v>
      </c>
      <c r="L55" s="245">
        <v>37</v>
      </c>
      <c r="M55" s="245">
        <v>22</v>
      </c>
      <c r="N55" s="245">
        <v>32</v>
      </c>
      <c r="O55" s="245">
        <v>30</v>
      </c>
      <c r="P55" s="245">
        <v>33</v>
      </c>
      <c r="Q55" s="245">
        <v>29</v>
      </c>
      <c r="R55" s="7"/>
    </row>
    <row r="56" spans="1:18" ht="12.75">
      <c r="A56" s="141" t="s">
        <v>90</v>
      </c>
      <c r="B56" s="245">
        <v>35</v>
      </c>
      <c r="C56" s="245">
        <v>36</v>
      </c>
      <c r="D56" s="245">
        <v>33</v>
      </c>
      <c r="E56" s="245">
        <v>29</v>
      </c>
      <c r="F56" s="245">
        <v>36</v>
      </c>
      <c r="G56" s="245">
        <v>30</v>
      </c>
      <c r="H56" s="245">
        <v>30</v>
      </c>
      <c r="I56" s="137"/>
      <c r="J56" s="141" t="s">
        <v>223</v>
      </c>
      <c r="K56" s="245">
        <v>39</v>
      </c>
      <c r="L56" s="245">
        <v>32</v>
      </c>
      <c r="M56" s="245">
        <v>28</v>
      </c>
      <c r="N56" s="245">
        <v>36</v>
      </c>
      <c r="O56" s="245">
        <v>43</v>
      </c>
      <c r="P56" s="245">
        <v>37</v>
      </c>
      <c r="Q56" s="245">
        <v>41</v>
      </c>
      <c r="R56" s="7"/>
    </row>
    <row r="57" spans="1:18" ht="12.75">
      <c r="A57" s="146" t="s">
        <v>252</v>
      </c>
      <c r="B57" s="124">
        <v>126</v>
      </c>
      <c r="C57" s="124">
        <v>126</v>
      </c>
      <c r="D57" s="124">
        <v>126</v>
      </c>
      <c r="E57" s="124">
        <v>126</v>
      </c>
      <c r="F57" s="124">
        <v>34</v>
      </c>
      <c r="G57" s="124">
        <v>41</v>
      </c>
      <c r="H57" s="124">
        <v>29</v>
      </c>
      <c r="I57" s="137"/>
      <c r="J57" s="146"/>
      <c r="K57" s="124">
        <v>126</v>
      </c>
      <c r="L57" s="124">
        <v>126</v>
      </c>
      <c r="M57" s="124">
        <v>126</v>
      </c>
      <c r="N57" s="124">
        <v>126</v>
      </c>
      <c r="O57" s="124">
        <v>126</v>
      </c>
      <c r="P57" s="124">
        <v>126</v>
      </c>
      <c r="Q57" s="124">
        <v>126</v>
      </c>
      <c r="R57" s="7"/>
    </row>
    <row r="58" spans="1:18" ht="12.75">
      <c r="A58" s="146"/>
      <c r="B58" s="142"/>
      <c r="C58" s="143"/>
      <c r="D58" s="143"/>
      <c r="E58" s="143"/>
      <c r="F58" s="143"/>
      <c r="G58" s="143"/>
      <c r="H58" s="145"/>
      <c r="I58" s="137"/>
      <c r="J58" s="146"/>
      <c r="K58" s="142"/>
      <c r="L58" s="143"/>
      <c r="M58" s="143"/>
      <c r="N58" s="143"/>
      <c r="O58" s="143"/>
      <c r="P58" s="143"/>
      <c r="Q58" s="143"/>
      <c r="R58" s="7"/>
    </row>
    <row r="59" spans="1:18" ht="13.5" thickBot="1">
      <c r="A59" s="137"/>
      <c r="B59" s="143">
        <f aca="true" t="shared" si="12" ref="B59:H59">SUM(B55:B58)</f>
        <v>195</v>
      </c>
      <c r="C59" s="143">
        <f t="shared" si="12"/>
        <v>194</v>
      </c>
      <c r="D59" s="143">
        <f t="shared" si="12"/>
        <v>190</v>
      </c>
      <c r="E59" s="143">
        <f t="shared" si="12"/>
        <v>180</v>
      </c>
      <c r="F59" s="143">
        <f t="shared" si="12"/>
        <v>94</v>
      </c>
      <c r="G59" s="143">
        <f t="shared" si="12"/>
        <v>106</v>
      </c>
      <c r="H59" s="143">
        <f t="shared" si="12"/>
        <v>84</v>
      </c>
      <c r="I59" s="137"/>
      <c r="J59" s="137"/>
      <c r="K59" s="143">
        <f aca="true" t="shared" si="13" ref="K59:Q59">SUM(K55:K58)</f>
        <v>193</v>
      </c>
      <c r="L59" s="143">
        <f t="shared" si="13"/>
        <v>195</v>
      </c>
      <c r="M59" s="143">
        <f t="shared" si="13"/>
        <v>176</v>
      </c>
      <c r="N59" s="143">
        <f t="shared" si="13"/>
        <v>194</v>
      </c>
      <c r="O59" s="143">
        <f t="shared" si="13"/>
        <v>199</v>
      </c>
      <c r="P59" s="143">
        <f t="shared" si="13"/>
        <v>196</v>
      </c>
      <c r="Q59" s="143">
        <f t="shared" si="13"/>
        <v>196</v>
      </c>
      <c r="R59" s="7"/>
    </row>
    <row r="60" spans="1:18" ht="13.5" thickBot="1">
      <c r="A60" s="137"/>
      <c r="B60" s="7"/>
      <c r="C60" s="7"/>
      <c r="D60" s="7"/>
      <c r="E60" s="7"/>
      <c r="F60" s="7"/>
      <c r="H60" s="249">
        <f>SUM(B59:H59)</f>
        <v>1043</v>
      </c>
      <c r="I60" s="137"/>
      <c r="J60" s="137"/>
      <c r="K60" s="7"/>
      <c r="L60" s="7"/>
      <c r="M60" s="7"/>
      <c r="N60" s="7"/>
      <c r="O60" s="7"/>
      <c r="Q60" s="249">
        <f>SUM(K59:Q59)</f>
        <v>1349</v>
      </c>
      <c r="R60" s="7"/>
    </row>
    <row r="61" spans="1:18" ht="12" customHeight="1">
      <c r="A61" s="137"/>
      <c r="B61" s="7"/>
      <c r="C61" s="7"/>
      <c r="D61" s="7"/>
      <c r="E61" s="7"/>
      <c r="F61" s="7"/>
      <c r="G61" s="7"/>
      <c r="H61" s="7"/>
      <c r="I61" s="137"/>
      <c r="J61" s="137"/>
      <c r="K61" s="7"/>
      <c r="L61" s="7"/>
      <c r="M61" s="7"/>
      <c r="N61" s="7" t="s">
        <v>61</v>
      </c>
      <c r="O61" s="7"/>
      <c r="P61" s="7" t="s">
        <v>237</v>
      </c>
      <c r="Q61" s="7"/>
      <c r="R61" s="7"/>
    </row>
    <row r="62" spans="1:17" ht="12.75">
      <c r="A62" s="153" t="s">
        <v>198</v>
      </c>
      <c r="H62" s="7" t="s">
        <v>3</v>
      </c>
      <c r="I62" s="7"/>
      <c r="J62" s="153" t="s">
        <v>158</v>
      </c>
      <c r="K62" s="137"/>
      <c r="L62" s="137"/>
      <c r="M62" s="137"/>
      <c r="N62" s="137">
        <v>509</v>
      </c>
      <c r="O62" s="137"/>
      <c r="P62" s="137">
        <v>6</v>
      </c>
      <c r="Q62" s="136"/>
    </row>
    <row r="63" spans="8:17" ht="12.75">
      <c r="H63" s="7" t="s">
        <v>4</v>
      </c>
      <c r="I63" s="7"/>
      <c r="J63" s="137" t="s">
        <v>101</v>
      </c>
      <c r="K63" s="42"/>
      <c r="L63" s="7"/>
      <c r="M63" s="61"/>
      <c r="N63" s="42">
        <v>593</v>
      </c>
      <c r="O63" s="137"/>
      <c r="P63" s="137">
        <v>4</v>
      </c>
      <c r="Q63" s="136"/>
    </row>
    <row r="64" spans="8:17" ht="12.75">
      <c r="H64" s="7" t="s">
        <v>5</v>
      </c>
      <c r="I64" s="7"/>
      <c r="J64" s="137" t="s">
        <v>44</v>
      </c>
      <c r="K64" s="42"/>
      <c r="L64" s="7"/>
      <c r="M64" s="61"/>
      <c r="N64" s="42">
        <v>657</v>
      </c>
      <c r="O64" s="137"/>
      <c r="P64" s="259">
        <v>3</v>
      </c>
      <c r="Q64" s="136"/>
    </row>
    <row r="65" spans="8:17" ht="12.75">
      <c r="H65" s="7" t="s">
        <v>6</v>
      </c>
      <c r="I65" s="7"/>
      <c r="J65" s="137" t="s">
        <v>38</v>
      </c>
      <c r="K65" s="42"/>
      <c r="L65" s="7"/>
      <c r="M65" s="61"/>
      <c r="N65" s="250">
        <v>1043</v>
      </c>
      <c r="O65" s="137"/>
      <c r="P65" s="137">
        <v>2</v>
      </c>
      <c r="Q65" s="136"/>
    </row>
    <row r="66" spans="1:17" ht="12.75">
      <c r="A66" s="152"/>
      <c r="H66" s="7" t="s">
        <v>7</v>
      </c>
      <c r="I66" s="7"/>
      <c r="J66" s="137" t="s">
        <v>102</v>
      </c>
      <c r="K66" s="42"/>
      <c r="L66" s="7"/>
      <c r="M66" s="61"/>
      <c r="N66" s="250">
        <v>1349</v>
      </c>
      <c r="O66" s="137"/>
      <c r="P66" s="137">
        <v>1</v>
      </c>
      <c r="Q66" s="136"/>
    </row>
    <row r="68" spans="1:26" ht="16.5" customHeight="1">
      <c r="A68" s="135"/>
      <c r="B68" s="42"/>
      <c r="C68" s="134"/>
      <c r="D68" s="134"/>
      <c r="F68" s="48" t="s">
        <v>133</v>
      </c>
      <c r="G68" s="134"/>
      <c r="H68" s="134"/>
      <c r="I68" s="135"/>
      <c r="J68" s="133"/>
      <c r="K68" s="133" t="s">
        <v>162</v>
      </c>
      <c r="L68" s="134"/>
      <c r="M68" s="134"/>
      <c r="N68" s="134"/>
      <c r="O68" s="134"/>
      <c r="P68" s="134"/>
      <c r="Q68" s="134"/>
      <c r="R68" s="134"/>
      <c r="S68" s="135"/>
      <c r="T68" s="135"/>
      <c r="U68" s="135"/>
      <c r="V68" s="135"/>
      <c r="W68" s="135"/>
      <c r="X68" s="135"/>
      <c r="Y68" s="135"/>
      <c r="Z68" s="136"/>
    </row>
    <row r="69" spans="1:26" ht="9.75" customHeight="1" thickBot="1">
      <c r="A69" s="137"/>
      <c r="B69" s="7"/>
      <c r="C69" s="7"/>
      <c r="D69" s="7"/>
      <c r="E69" s="7"/>
      <c r="F69" s="7"/>
      <c r="G69" s="7"/>
      <c r="H69" s="7"/>
      <c r="I69" s="137"/>
      <c r="J69" s="137"/>
      <c r="K69" s="7"/>
      <c r="L69" s="7"/>
      <c r="M69" s="7"/>
      <c r="N69" s="7"/>
      <c r="O69" s="7"/>
      <c r="P69" s="7"/>
      <c r="Q69" s="7"/>
      <c r="R69" s="7"/>
      <c r="S69" s="137"/>
      <c r="T69" s="137"/>
      <c r="U69" s="137"/>
      <c r="V69" s="137"/>
      <c r="W69" s="137"/>
      <c r="X69" s="137"/>
      <c r="Y69" s="137"/>
      <c r="Z69" s="136"/>
    </row>
    <row r="70" spans="1:26" ht="13.5" thickBot="1">
      <c r="A70" s="138" t="s">
        <v>35</v>
      </c>
      <c r="B70" s="7"/>
      <c r="C70" s="7"/>
      <c r="D70" s="7"/>
      <c r="E70" s="7"/>
      <c r="F70" s="7"/>
      <c r="G70" s="7">
        <v>7</v>
      </c>
      <c r="H70" s="139" t="s">
        <v>235</v>
      </c>
      <c r="I70" s="137"/>
      <c r="J70" s="138" t="s">
        <v>38</v>
      </c>
      <c r="K70" s="7"/>
      <c r="L70" s="7"/>
      <c r="M70" s="7"/>
      <c r="N70" s="7"/>
      <c r="O70" s="7"/>
      <c r="P70" s="7">
        <v>5</v>
      </c>
      <c r="Q70" s="139" t="s">
        <v>235</v>
      </c>
      <c r="R70" s="7"/>
      <c r="S70" s="138" t="s">
        <v>44</v>
      </c>
      <c r="T70" s="7"/>
      <c r="U70" s="7"/>
      <c r="V70" s="7"/>
      <c r="W70" s="7"/>
      <c r="X70" s="7"/>
      <c r="Y70" s="7">
        <v>4</v>
      </c>
      <c r="Z70" s="140" t="s">
        <v>236</v>
      </c>
    </row>
    <row r="71" spans="1:26" ht="12.75">
      <c r="A71" s="141" t="s">
        <v>84</v>
      </c>
      <c r="B71" s="124">
        <v>23</v>
      </c>
      <c r="C71" s="245">
        <v>24</v>
      </c>
      <c r="D71" s="245">
        <v>24</v>
      </c>
      <c r="E71" s="245">
        <v>24</v>
      </c>
      <c r="F71" s="245">
        <v>20</v>
      </c>
      <c r="G71" s="245">
        <v>23</v>
      </c>
      <c r="H71" s="245">
        <v>21</v>
      </c>
      <c r="I71" s="137"/>
      <c r="J71" s="141" t="s">
        <v>238</v>
      </c>
      <c r="K71" s="245">
        <v>21</v>
      </c>
      <c r="L71" s="245">
        <v>24</v>
      </c>
      <c r="M71" s="245">
        <v>25</v>
      </c>
      <c r="N71" s="245">
        <v>30</v>
      </c>
      <c r="O71" s="245">
        <v>25</v>
      </c>
      <c r="P71" s="245">
        <v>23</v>
      </c>
      <c r="Q71" s="245">
        <v>26</v>
      </c>
      <c r="R71" s="7"/>
      <c r="S71" s="146" t="s">
        <v>231</v>
      </c>
      <c r="T71" s="245">
        <v>25</v>
      </c>
      <c r="U71" s="245">
        <v>30</v>
      </c>
      <c r="V71" s="245">
        <v>28</v>
      </c>
      <c r="W71" s="245">
        <v>30</v>
      </c>
      <c r="X71" s="245">
        <v>26</v>
      </c>
      <c r="Y71" s="245">
        <v>22</v>
      </c>
      <c r="Z71" s="245">
        <v>24</v>
      </c>
    </row>
    <row r="72" spans="1:26" ht="12.75">
      <c r="A72" s="141" t="s">
        <v>62</v>
      </c>
      <c r="B72" s="245">
        <v>27</v>
      </c>
      <c r="C72" s="245">
        <v>27</v>
      </c>
      <c r="D72" s="245">
        <v>23</v>
      </c>
      <c r="E72" s="245">
        <v>23</v>
      </c>
      <c r="F72" s="245">
        <v>26</v>
      </c>
      <c r="G72" s="245">
        <v>24</v>
      </c>
      <c r="H72" s="245">
        <v>24</v>
      </c>
      <c r="I72" s="137"/>
      <c r="J72" s="146" t="s">
        <v>239</v>
      </c>
      <c r="K72" s="245">
        <v>22</v>
      </c>
      <c r="L72" s="245">
        <v>26</v>
      </c>
      <c r="M72" s="245">
        <v>26</v>
      </c>
      <c r="N72" s="245">
        <v>25</v>
      </c>
      <c r="O72" s="245">
        <v>23</v>
      </c>
      <c r="P72" s="245">
        <v>23</v>
      </c>
      <c r="Q72" s="245">
        <v>26</v>
      </c>
      <c r="R72" s="7"/>
      <c r="S72" s="141" t="s">
        <v>245</v>
      </c>
      <c r="T72" s="245">
        <v>23</v>
      </c>
      <c r="U72" s="245">
        <v>27</v>
      </c>
      <c r="V72" s="245">
        <v>27</v>
      </c>
      <c r="W72" s="245">
        <v>24</v>
      </c>
      <c r="X72" s="245">
        <v>24</v>
      </c>
      <c r="Y72" s="245">
        <v>26</v>
      </c>
      <c r="Z72" s="245">
        <v>27</v>
      </c>
    </row>
    <row r="73" spans="1:26" ht="12.75">
      <c r="A73" s="146" t="s">
        <v>63</v>
      </c>
      <c r="B73" s="245">
        <v>33</v>
      </c>
      <c r="C73" s="245">
        <v>28</v>
      </c>
      <c r="D73" s="245">
        <v>25</v>
      </c>
      <c r="E73" s="245">
        <v>27</v>
      </c>
      <c r="F73" s="245">
        <v>26</v>
      </c>
      <c r="G73" s="245">
        <v>25</v>
      </c>
      <c r="H73" s="245">
        <v>25</v>
      </c>
      <c r="I73" s="137"/>
      <c r="J73" s="141" t="s">
        <v>240</v>
      </c>
      <c r="K73" s="245">
        <v>29</v>
      </c>
      <c r="L73" s="245">
        <v>28</v>
      </c>
      <c r="M73" s="245">
        <v>27</v>
      </c>
      <c r="N73" s="245">
        <v>25</v>
      </c>
      <c r="O73" s="245">
        <v>33</v>
      </c>
      <c r="P73" s="245">
        <v>20</v>
      </c>
      <c r="Q73" s="245">
        <v>25</v>
      </c>
      <c r="R73" s="7"/>
      <c r="S73" s="141" t="s">
        <v>107</v>
      </c>
      <c r="T73" s="245">
        <v>27</v>
      </c>
      <c r="U73" s="245">
        <v>28</v>
      </c>
      <c r="V73" s="245">
        <v>32</v>
      </c>
      <c r="W73" s="245">
        <v>32</v>
      </c>
      <c r="X73" s="245">
        <v>32</v>
      </c>
      <c r="Y73" s="245">
        <v>28</v>
      </c>
      <c r="Z73" s="245">
        <v>23</v>
      </c>
    </row>
    <row r="74" spans="1:26" ht="12.75">
      <c r="A74" s="146"/>
      <c r="B74" s="142"/>
      <c r="C74" s="143"/>
      <c r="D74" s="143"/>
      <c r="E74" s="143"/>
      <c r="F74" s="143"/>
      <c r="G74" s="143"/>
      <c r="H74" s="143"/>
      <c r="I74" s="137"/>
      <c r="J74" s="146" t="s">
        <v>89</v>
      </c>
      <c r="K74" s="142"/>
      <c r="L74" s="143"/>
      <c r="M74" s="143"/>
      <c r="N74" s="143"/>
      <c r="O74" s="143"/>
      <c r="P74" s="143"/>
      <c r="Q74" s="143"/>
      <c r="R74" s="7"/>
      <c r="S74" s="146" t="s">
        <v>232</v>
      </c>
      <c r="T74" s="142"/>
      <c r="U74" s="143"/>
      <c r="V74" s="143"/>
      <c r="W74" s="143"/>
      <c r="X74" s="143"/>
      <c r="Y74" s="143"/>
      <c r="Z74" s="145"/>
    </row>
    <row r="75" spans="1:26" ht="13.5" thickBot="1">
      <c r="A75" s="137"/>
      <c r="B75" s="143">
        <f aca="true" t="shared" si="14" ref="B75:H75">SUM(B71:B74)</f>
        <v>83</v>
      </c>
      <c r="C75" s="143">
        <f t="shared" si="14"/>
        <v>79</v>
      </c>
      <c r="D75" s="143">
        <f t="shared" si="14"/>
        <v>72</v>
      </c>
      <c r="E75" s="143">
        <f t="shared" si="14"/>
        <v>74</v>
      </c>
      <c r="F75" s="143">
        <f t="shared" si="14"/>
        <v>72</v>
      </c>
      <c r="G75" s="143">
        <f t="shared" si="14"/>
        <v>72</v>
      </c>
      <c r="H75" s="143">
        <f t="shared" si="14"/>
        <v>70</v>
      </c>
      <c r="I75" s="137"/>
      <c r="J75" s="137"/>
      <c r="K75" s="143">
        <f aca="true" t="shared" si="15" ref="K75:Q75">SUM(K71:K74)</f>
        <v>72</v>
      </c>
      <c r="L75" s="143">
        <f t="shared" si="15"/>
        <v>78</v>
      </c>
      <c r="M75" s="143">
        <f t="shared" si="15"/>
        <v>78</v>
      </c>
      <c r="N75" s="143">
        <f t="shared" si="15"/>
        <v>80</v>
      </c>
      <c r="O75" s="143">
        <f t="shared" si="15"/>
        <v>81</v>
      </c>
      <c r="P75" s="143">
        <f t="shared" si="15"/>
        <v>66</v>
      </c>
      <c r="Q75" s="143">
        <f t="shared" si="15"/>
        <v>77</v>
      </c>
      <c r="R75" s="7"/>
      <c r="S75" s="137"/>
      <c r="T75" s="143">
        <f aca="true" t="shared" si="16" ref="T75:Z75">SUM(T71:T74)</f>
        <v>75</v>
      </c>
      <c r="U75" s="143">
        <f t="shared" si="16"/>
        <v>85</v>
      </c>
      <c r="V75" s="143">
        <f t="shared" si="16"/>
        <v>87</v>
      </c>
      <c r="W75" s="143">
        <f t="shared" si="16"/>
        <v>86</v>
      </c>
      <c r="X75" s="143">
        <f t="shared" si="16"/>
        <v>82</v>
      </c>
      <c r="Y75" s="143">
        <f t="shared" si="16"/>
        <v>76</v>
      </c>
      <c r="Z75" s="143">
        <f t="shared" si="16"/>
        <v>74</v>
      </c>
    </row>
    <row r="76" spans="1:26" ht="13.5" thickBot="1">
      <c r="A76" s="137"/>
      <c r="B76" s="7"/>
      <c r="C76" s="7"/>
      <c r="D76" s="7"/>
      <c r="E76" s="7"/>
      <c r="F76" s="7"/>
      <c r="H76" s="147">
        <f>SUM(B75:H75)</f>
        <v>522</v>
      </c>
      <c r="I76" s="137"/>
      <c r="J76" s="152"/>
      <c r="K76" s="7"/>
      <c r="L76" s="7"/>
      <c r="M76" s="7"/>
      <c r="N76" s="7"/>
      <c r="O76" s="7"/>
      <c r="Q76" s="147">
        <f>SUM(K75:Q75)</f>
        <v>532</v>
      </c>
      <c r="R76" s="7"/>
      <c r="S76" s="137"/>
      <c r="T76" s="7"/>
      <c r="U76" s="7"/>
      <c r="V76" s="7"/>
      <c r="W76" s="7"/>
      <c r="X76" s="7"/>
      <c r="Z76" s="147">
        <f>SUM(T75:Z75)</f>
        <v>565</v>
      </c>
    </row>
    <row r="77" spans="1:26" ht="9" customHeight="1" thickBot="1">
      <c r="A77" s="137"/>
      <c r="B77" s="7"/>
      <c r="C77" s="7"/>
      <c r="D77" s="7"/>
      <c r="E77" s="7"/>
      <c r="F77" s="7"/>
      <c r="G77" s="7"/>
      <c r="H77" s="7"/>
      <c r="I77" s="137"/>
      <c r="J77" s="137"/>
      <c r="K77" s="7"/>
      <c r="L77" s="7"/>
      <c r="M77" s="7"/>
      <c r="N77" s="7"/>
      <c r="O77" s="7"/>
      <c r="P77" s="7"/>
      <c r="Q77" s="7"/>
      <c r="R77" s="7"/>
      <c r="S77" s="137"/>
      <c r="T77" s="137"/>
      <c r="U77" s="137"/>
      <c r="V77" s="137"/>
      <c r="W77" s="137"/>
      <c r="X77" s="137"/>
      <c r="Y77" s="137"/>
      <c r="Z77" s="136"/>
    </row>
    <row r="78" spans="1:26" ht="13.5" thickBot="1">
      <c r="A78" s="149" t="s">
        <v>164</v>
      </c>
      <c r="B78" s="246"/>
      <c r="C78" s="246"/>
      <c r="D78" s="247"/>
      <c r="E78" s="7"/>
      <c r="F78" s="7"/>
      <c r="G78" s="7">
        <v>3</v>
      </c>
      <c r="H78" s="139" t="s">
        <v>236</v>
      </c>
      <c r="I78" s="137"/>
      <c r="J78" s="149" t="s">
        <v>163</v>
      </c>
      <c r="K78" s="246"/>
      <c r="L78" s="246"/>
      <c r="M78" s="247"/>
      <c r="N78" s="7"/>
      <c r="O78" s="7"/>
      <c r="P78" s="7">
        <v>2</v>
      </c>
      <c r="Q78" s="139" t="s">
        <v>236</v>
      </c>
      <c r="R78" s="7"/>
      <c r="S78" s="138" t="s">
        <v>43</v>
      </c>
      <c r="T78" s="7"/>
      <c r="U78" s="7"/>
      <c r="V78" s="7"/>
      <c r="W78" s="7"/>
      <c r="X78" s="7"/>
      <c r="Y78" s="7">
        <v>1</v>
      </c>
      <c r="Z78" s="139" t="s">
        <v>241</v>
      </c>
    </row>
    <row r="79" spans="1:26" ht="12.75">
      <c r="A79" s="141" t="s">
        <v>242</v>
      </c>
      <c r="B79" s="245">
        <v>22</v>
      </c>
      <c r="C79" s="245">
        <v>25</v>
      </c>
      <c r="D79" s="245">
        <v>21</v>
      </c>
      <c r="E79" s="245">
        <v>25</v>
      </c>
      <c r="F79" s="245">
        <v>26</v>
      </c>
      <c r="G79" s="245">
        <v>25</v>
      </c>
      <c r="H79" s="245">
        <v>25</v>
      </c>
      <c r="I79" s="137"/>
      <c r="J79" s="141" t="s">
        <v>244</v>
      </c>
      <c r="K79" s="245">
        <v>29</v>
      </c>
      <c r="L79" s="245">
        <v>26</v>
      </c>
      <c r="M79" s="245">
        <v>29</v>
      </c>
      <c r="N79" s="245">
        <v>32</v>
      </c>
      <c r="O79" s="245">
        <v>27</v>
      </c>
      <c r="P79" s="245">
        <v>27</v>
      </c>
      <c r="Q79" s="245">
        <v>36</v>
      </c>
      <c r="R79" s="7"/>
      <c r="S79" s="141" t="s">
        <v>68</v>
      </c>
      <c r="T79" s="245">
        <v>32</v>
      </c>
      <c r="U79" s="245">
        <v>28</v>
      </c>
      <c r="V79" s="245">
        <v>25</v>
      </c>
      <c r="W79" s="245">
        <v>31</v>
      </c>
      <c r="X79" s="245">
        <v>30</v>
      </c>
      <c r="Y79" s="245">
        <v>37</v>
      </c>
      <c r="Z79" s="245">
        <v>29</v>
      </c>
    </row>
    <row r="80" spans="1:26" ht="12.75">
      <c r="A80" s="141" t="s">
        <v>243</v>
      </c>
      <c r="B80" s="245">
        <v>26</v>
      </c>
      <c r="C80" s="245">
        <v>30</v>
      </c>
      <c r="D80" s="245">
        <v>30</v>
      </c>
      <c r="E80" s="245">
        <v>29</v>
      </c>
      <c r="F80" s="245">
        <v>29</v>
      </c>
      <c r="G80" s="245">
        <v>29</v>
      </c>
      <c r="H80" s="245">
        <v>29</v>
      </c>
      <c r="I80" s="137"/>
      <c r="J80" s="141" t="s">
        <v>167</v>
      </c>
      <c r="K80" s="245">
        <v>33</v>
      </c>
      <c r="L80" s="245">
        <v>26</v>
      </c>
      <c r="M80" s="245">
        <v>33</v>
      </c>
      <c r="N80" s="245">
        <v>33</v>
      </c>
      <c r="O80" s="245">
        <v>31</v>
      </c>
      <c r="P80" s="245">
        <v>33</v>
      </c>
      <c r="Q80" s="245">
        <v>32</v>
      </c>
      <c r="R80" s="7"/>
      <c r="S80" s="141" t="s">
        <v>69</v>
      </c>
      <c r="T80" s="245">
        <v>26</v>
      </c>
      <c r="U80" s="124">
        <v>25</v>
      </c>
      <c r="V80" s="124">
        <v>24</v>
      </c>
      <c r="W80" s="124">
        <v>25</v>
      </c>
      <c r="X80" s="124">
        <v>25</v>
      </c>
      <c r="Y80" s="124">
        <v>27</v>
      </c>
      <c r="Z80" s="124">
        <v>27</v>
      </c>
    </row>
    <row r="81" spans="1:26" ht="12.75">
      <c r="A81" s="141" t="s">
        <v>86</v>
      </c>
      <c r="B81" s="245">
        <v>34</v>
      </c>
      <c r="C81" s="245">
        <v>31</v>
      </c>
      <c r="D81" s="245">
        <v>28</v>
      </c>
      <c r="E81" s="245">
        <v>30</v>
      </c>
      <c r="F81" s="245">
        <v>37</v>
      </c>
      <c r="G81" s="245">
        <v>32</v>
      </c>
      <c r="H81" s="245">
        <v>32</v>
      </c>
      <c r="I81" s="137"/>
      <c r="J81" s="146" t="s">
        <v>169</v>
      </c>
      <c r="K81" s="245">
        <v>28</v>
      </c>
      <c r="L81" s="245">
        <v>32</v>
      </c>
      <c r="M81" s="245">
        <v>24</v>
      </c>
      <c r="N81" s="245">
        <v>24</v>
      </c>
      <c r="O81" s="245">
        <v>30</v>
      </c>
      <c r="P81" s="245">
        <v>26</v>
      </c>
      <c r="Q81" s="245">
        <v>30</v>
      </c>
      <c r="R81" s="7"/>
      <c r="S81" s="146"/>
      <c r="T81" s="142">
        <v>126</v>
      </c>
      <c r="U81" s="142">
        <v>126</v>
      </c>
      <c r="V81" s="142">
        <v>126</v>
      </c>
      <c r="W81" s="142">
        <v>126</v>
      </c>
      <c r="X81" s="142">
        <v>126</v>
      </c>
      <c r="Y81" s="143">
        <v>126</v>
      </c>
      <c r="Z81" s="143">
        <v>126</v>
      </c>
    </row>
    <row r="82" spans="1:26" ht="12.75">
      <c r="A82" s="146"/>
      <c r="B82" s="142"/>
      <c r="C82" s="143"/>
      <c r="D82" s="143"/>
      <c r="E82" s="143"/>
      <c r="F82" s="143"/>
      <c r="G82" s="143"/>
      <c r="H82" s="143"/>
      <c r="I82" s="137"/>
      <c r="J82" s="146" t="s">
        <v>234</v>
      </c>
      <c r="K82" s="248"/>
      <c r="L82" s="248"/>
      <c r="M82" s="248"/>
      <c r="N82" s="248"/>
      <c r="O82" s="248"/>
      <c r="P82" s="248"/>
      <c r="Q82" s="248"/>
      <c r="R82" s="7"/>
      <c r="S82" s="146"/>
      <c r="T82" s="142"/>
      <c r="U82" s="143"/>
      <c r="V82" s="143"/>
      <c r="W82" s="143"/>
      <c r="X82" s="143"/>
      <c r="Y82" s="143"/>
      <c r="Z82" s="143"/>
    </row>
    <row r="83" spans="1:26" ht="13.5" thickBot="1">
      <c r="A83" s="137"/>
      <c r="B83" s="143">
        <f aca="true" t="shared" si="17" ref="B83:H83">SUM(B79:B82)</f>
        <v>82</v>
      </c>
      <c r="C83" s="143">
        <f t="shared" si="17"/>
        <v>86</v>
      </c>
      <c r="D83" s="143">
        <f t="shared" si="17"/>
        <v>79</v>
      </c>
      <c r="E83" s="143">
        <f t="shared" si="17"/>
        <v>84</v>
      </c>
      <c r="F83" s="143">
        <f t="shared" si="17"/>
        <v>92</v>
      </c>
      <c r="G83" s="143">
        <f t="shared" si="17"/>
        <v>86</v>
      </c>
      <c r="H83" s="143">
        <f t="shared" si="17"/>
        <v>86</v>
      </c>
      <c r="I83" s="137"/>
      <c r="J83" s="137"/>
      <c r="K83" s="143">
        <f aca="true" t="shared" si="18" ref="K83:Q83">SUM(K79:K82)</f>
        <v>90</v>
      </c>
      <c r="L83" s="143">
        <f t="shared" si="18"/>
        <v>84</v>
      </c>
      <c r="M83" s="143">
        <f t="shared" si="18"/>
        <v>86</v>
      </c>
      <c r="N83" s="143">
        <f t="shared" si="18"/>
        <v>89</v>
      </c>
      <c r="O83" s="143">
        <f t="shared" si="18"/>
        <v>88</v>
      </c>
      <c r="P83" s="143">
        <f t="shared" si="18"/>
        <v>86</v>
      </c>
      <c r="Q83" s="143">
        <f t="shared" si="18"/>
        <v>98</v>
      </c>
      <c r="R83" s="7"/>
      <c r="S83" s="137"/>
      <c r="T83" s="143">
        <f aca="true" t="shared" si="19" ref="T83:Z83">SUM(T79:T82)</f>
        <v>184</v>
      </c>
      <c r="U83" s="143">
        <f t="shared" si="19"/>
        <v>179</v>
      </c>
      <c r="V83" s="143">
        <f t="shared" si="19"/>
        <v>175</v>
      </c>
      <c r="W83" s="143">
        <f t="shared" si="19"/>
        <v>182</v>
      </c>
      <c r="X83" s="143">
        <f t="shared" si="19"/>
        <v>181</v>
      </c>
      <c r="Y83" s="143">
        <f t="shared" si="19"/>
        <v>190</v>
      </c>
      <c r="Z83" s="143">
        <f t="shared" si="19"/>
        <v>182</v>
      </c>
    </row>
    <row r="84" spans="1:26" ht="13.5" thickBot="1">
      <c r="A84" s="137"/>
      <c r="B84" s="7"/>
      <c r="C84" s="7"/>
      <c r="D84" s="7"/>
      <c r="E84" s="7"/>
      <c r="F84" s="7"/>
      <c r="H84" s="147">
        <f>SUM(B83:H83)</f>
        <v>595</v>
      </c>
      <c r="I84" s="137"/>
      <c r="J84" s="137"/>
      <c r="K84" s="7"/>
      <c r="L84" s="7"/>
      <c r="M84" s="7"/>
      <c r="N84" s="7"/>
      <c r="O84" s="7"/>
      <c r="Q84" s="147">
        <f>SUM(K83:Q83)</f>
        <v>621</v>
      </c>
      <c r="R84" s="7"/>
      <c r="S84" s="137"/>
      <c r="T84" s="7"/>
      <c r="U84" s="7"/>
      <c r="V84" s="7"/>
      <c r="W84" s="7"/>
      <c r="X84" s="7"/>
      <c r="Z84" s="147">
        <f>SUM(T83:Z83)</f>
        <v>1273</v>
      </c>
    </row>
    <row r="85" spans="1:26" ht="9" customHeight="1">
      <c r="A85" s="137"/>
      <c r="B85" s="7"/>
      <c r="C85" s="7"/>
      <c r="D85" s="7"/>
      <c r="E85" s="7"/>
      <c r="F85" s="7"/>
      <c r="G85" s="7"/>
      <c r="H85" s="7"/>
      <c r="I85" s="137"/>
      <c r="J85" s="137"/>
      <c r="K85" s="7"/>
      <c r="L85" s="7"/>
      <c r="M85" s="7"/>
      <c r="N85" s="7" t="s">
        <v>61</v>
      </c>
      <c r="O85" s="7"/>
      <c r="P85" s="7" t="s">
        <v>237</v>
      </c>
      <c r="Q85" s="7"/>
      <c r="R85" s="7"/>
      <c r="S85" s="137"/>
      <c r="T85" s="137"/>
      <c r="U85" s="137"/>
      <c r="V85" s="137"/>
      <c r="W85" s="137"/>
      <c r="X85" s="137"/>
      <c r="Y85" s="137"/>
      <c r="Z85" s="136"/>
    </row>
    <row r="86" spans="1:16" ht="12.75" customHeight="1">
      <c r="A86" s="153" t="s">
        <v>198</v>
      </c>
      <c r="H86" s="7" t="s">
        <v>3</v>
      </c>
      <c r="I86" s="7"/>
      <c r="J86" s="153" t="s">
        <v>35</v>
      </c>
      <c r="K86" s="137"/>
      <c r="L86" s="137"/>
      <c r="M86" s="137"/>
      <c r="N86" s="137">
        <v>522</v>
      </c>
      <c r="O86" s="137"/>
      <c r="P86" s="137">
        <v>7</v>
      </c>
    </row>
    <row r="87" spans="8:17" ht="12.75">
      <c r="H87" s="7" t="s">
        <v>4</v>
      </c>
      <c r="I87" s="7"/>
      <c r="J87" s="137" t="s">
        <v>38</v>
      </c>
      <c r="K87" s="42"/>
      <c r="L87" s="7"/>
      <c r="M87" s="61"/>
      <c r="N87" s="42">
        <v>532</v>
      </c>
      <c r="O87" s="137"/>
      <c r="P87" s="137">
        <v>5</v>
      </c>
      <c r="Q87" s="136"/>
    </row>
    <row r="88" spans="8:17" ht="12.75">
      <c r="H88" s="7" t="s">
        <v>5</v>
      </c>
      <c r="I88" s="7"/>
      <c r="J88" s="137" t="s">
        <v>44</v>
      </c>
      <c r="K88" s="42"/>
      <c r="L88" s="7"/>
      <c r="M88" s="61"/>
      <c r="N88" s="42">
        <v>565</v>
      </c>
      <c r="O88" s="137"/>
      <c r="P88" s="137">
        <v>4</v>
      </c>
      <c r="Q88" s="136"/>
    </row>
    <row r="89" spans="8:17" ht="12.75">
      <c r="H89" s="7" t="s">
        <v>6</v>
      </c>
      <c r="I89" s="7"/>
      <c r="J89" s="137" t="s">
        <v>171</v>
      </c>
      <c r="K89" s="42"/>
      <c r="L89" s="7"/>
      <c r="M89" s="61"/>
      <c r="N89" s="42">
        <v>595</v>
      </c>
      <c r="O89" s="137"/>
      <c r="P89" s="137">
        <v>3</v>
      </c>
      <c r="Q89" s="136"/>
    </row>
    <row r="90" spans="8:17" ht="12.75">
      <c r="H90" s="7" t="s">
        <v>7</v>
      </c>
      <c r="I90" s="7"/>
      <c r="J90" s="137" t="s">
        <v>170</v>
      </c>
      <c r="K90" s="42"/>
      <c r="L90" s="7"/>
      <c r="M90" s="61"/>
      <c r="N90" s="42">
        <v>621</v>
      </c>
      <c r="O90" s="137"/>
      <c r="P90" s="137">
        <v>2</v>
      </c>
      <c r="Q90" s="136"/>
    </row>
    <row r="91" spans="8:22" ht="12.75">
      <c r="H91" s="7" t="s">
        <v>8</v>
      </c>
      <c r="J91" s="137" t="s">
        <v>43</v>
      </c>
      <c r="M91" s="268">
        <v>1273</v>
      </c>
      <c r="N91" s="269"/>
      <c r="P91" s="137">
        <v>1</v>
      </c>
      <c r="Q91" s="136"/>
      <c r="V91" s="152"/>
    </row>
    <row r="93" spans="1:26" ht="18.75">
      <c r="A93" s="135"/>
      <c r="B93" s="42"/>
      <c r="C93" s="134"/>
      <c r="D93" s="134"/>
      <c r="E93" s="48" t="s">
        <v>133</v>
      </c>
      <c r="F93" s="134"/>
      <c r="G93" s="134"/>
      <c r="H93" s="134"/>
      <c r="I93" s="135"/>
      <c r="J93" s="133"/>
      <c r="K93" s="133" t="s">
        <v>172</v>
      </c>
      <c r="L93" s="134"/>
      <c r="M93" s="134"/>
      <c r="N93" s="134"/>
      <c r="O93" s="134"/>
      <c r="P93" s="134"/>
      <c r="Q93" s="134"/>
      <c r="R93" s="134"/>
      <c r="S93" s="135"/>
      <c r="T93" s="135"/>
      <c r="U93" s="135"/>
      <c r="V93" s="135"/>
      <c r="W93" s="135"/>
      <c r="X93" s="135"/>
      <c r="Y93" s="135"/>
      <c r="Z93" s="136"/>
    </row>
    <row r="94" spans="1:26" ht="13.5" thickBot="1">
      <c r="A94" s="137"/>
      <c r="B94" s="7"/>
      <c r="C94" s="7"/>
      <c r="D94" s="7"/>
      <c r="E94" s="7"/>
      <c r="F94" s="7"/>
      <c r="G94" s="7"/>
      <c r="H94" s="7"/>
      <c r="I94" s="137"/>
      <c r="J94" s="137"/>
      <c r="K94" s="7"/>
      <c r="L94" s="7"/>
      <c r="M94" s="7"/>
      <c r="N94" s="7"/>
      <c r="O94" s="7"/>
      <c r="P94" s="7"/>
      <c r="Q94" s="7"/>
      <c r="R94" s="7"/>
      <c r="S94" s="137"/>
      <c r="T94" s="137"/>
      <c r="U94" s="137"/>
      <c r="V94" s="137"/>
      <c r="W94" s="137"/>
      <c r="X94" s="137"/>
      <c r="Y94" s="137"/>
      <c r="Z94" s="136"/>
    </row>
    <row r="95" spans="1:26" ht="13.5" thickBot="1">
      <c r="A95" s="138" t="s">
        <v>102</v>
      </c>
      <c r="B95" s="7"/>
      <c r="C95" s="7"/>
      <c r="D95" s="7"/>
      <c r="E95" s="7"/>
      <c r="F95" s="7"/>
      <c r="G95" s="7">
        <v>6</v>
      </c>
      <c r="H95" s="139" t="s">
        <v>235</v>
      </c>
      <c r="I95" s="137"/>
      <c r="J95" s="149" t="s">
        <v>163</v>
      </c>
      <c r="K95" s="246"/>
      <c r="L95" s="246"/>
      <c r="M95" s="247"/>
      <c r="N95" s="7"/>
      <c r="O95" s="7"/>
      <c r="P95" s="7">
        <v>4</v>
      </c>
      <c r="Q95" s="139" t="s">
        <v>236</v>
      </c>
      <c r="R95" s="7"/>
      <c r="S95" s="138" t="s">
        <v>38</v>
      </c>
      <c r="T95" s="7"/>
      <c r="U95" s="7"/>
      <c r="V95" s="7"/>
      <c r="W95" s="7"/>
      <c r="X95" s="7"/>
      <c r="Y95" s="7">
        <v>3</v>
      </c>
      <c r="Z95" s="140" t="s">
        <v>236</v>
      </c>
    </row>
    <row r="96" spans="1:26" ht="12.75">
      <c r="A96" s="141" t="s">
        <v>225</v>
      </c>
      <c r="B96" s="245">
        <v>25</v>
      </c>
      <c r="C96" s="245">
        <v>25</v>
      </c>
      <c r="D96" s="245">
        <v>26</v>
      </c>
      <c r="E96" s="245">
        <v>25</v>
      </c>
      <c r="F96" s="245">
        <v>27</v>
      </c>
      <c r="G96" s="245">
        <v>27</v>
      </c>
      <c r="H96" s="245">
        <v>29</v>
      </c>
      <c r="I96" s="137"/>
      <c r="J96" s="141" t="s">
        <v>216</v>
      </c>
      <c r="K96" s="245">
        <v>28</v>
      </c>
      <c r="L96" s="245">
        <v>32</v>
      </c>
      <c r="M96" s="245">
        <v>24</v>
      </c>
      <c r="N96" s="245">
        <v>24</v>
      </c>
      <c r="O96" s="245">
        <v>30</v>
      </c>
      <c r="P96" s="245">
        <v>26</v>
      </c>
      <c r="Q96" s="245">
        <v>30</v>
      </c>
      <c r="R96" s="7"/>
      <c r="S96" s="141" t="s">
        <v>89</v>
      </c>
      <c r="T96" s="245">
        <v>34</v>
      </c>
      <c r="U96" s="245">
        <v>32</v>
      </c>
      <c r="V96" s="245">
        <v>31</v>
      </c>
      <c r="W96" s="245">
        <v>25</v>
      </c>
      <c r="X96" s="245">
        <v>24</v>
      </c>
      <c r="Y96" s="245">
        <v>35</v>
      </c>
      <c r="Z96" s="245">
        <v>25</v>
      </c>
    </row>
    <row r="97" spans="1:26" ht="12.75">
      <c r="A97" s="141" t="s">
        <v>226</v>
      </c>
      <c r="B97" s="245">
        <v>33</v>
      </c>
      <c r="C97" s="245">
        <v>31</v>
      </c>
      <c r="D97" s="245">
        <v>26</v>
      </c>
      <c r="E97" s="245">
        <v>26</v>
      </c>
      <c r="F97" s="245">
        <v>34</v>
      </c>
      <c r="G97" s="245">
        <v>31</v>
      </c>
      <c r="H97" s="245">
        <v>25</v>
      </c>
      <c r="I97" s="137"/>
      <c r="J97" s="141" t="s">
        <v>234</v>
      </c>
      <c r="K97" s="245">
        <v>30</v>
      </c>
      <c r="L97" s="245">
        <v>26</v>
      </c>
      <c r="M97" s="245">
        <v>34</v>
      </c>
      <c r="N97" s="245">
        <v>31</v>
      </c>
      <c r="O97" s="245">
        <v>30</v>
      </c>
      <c r="P97" s="245">
        <v>29</v>
      </c>
      <c r="Q97" s="245">
        <v>29</v>
      </c>
      <c r="R97" s="7"/>
      <c r="S97" s="146" t="s">
        <v>90</v>
      </c>
      <c r="T97" s="245">
        <v>35</v>
      </c>
      <c r="U97" s="245">
        <v>36</v>
      </c>
      <c r="V97" s="245">
        <v>33</v>
      </c>
      <c r="W97" s="245">
        <v>29</v>
      </c>
      <c r="X97" s="245">
        <v>36</v>
      </c>
      <c r="Y97" s="245">
        <v>30</v>
      </c>
      <c r="Z97" s="245">
        <v>30</v>
      </c>
    </row>
    <row r="98" spans="1:26" ht="12.75">
      <c r="A98" s="146" t="s">
        <v>224</v>
      </c>
      <c r="B98" s="245">
        <v>26</v>
      </c>
      <c r="C98" s="245">
        <v>23</v>
      </c>
      <c r="D98" s="245">
        <v>32</v>
      </c>
      <c r="E98" s="245">
        <v>33</v>
      </c>
      <c r="F98" s="245">
        <v>28</v>
      </c>
      <c r="G98" s="245">
        <v>27</v>
      </c>
      <c r="H98" s="245">
        <v>24</v>
      </c>
      <c r="I98" s="137"/>
      <c r="J98" s="146" t="s">
        <v>217</v>
      </c>
      <c r="K98" s="245">
        <v>38</v>
      </c>
      <c r="L98" s="245">
        <v>30</v>
      </c>
      <c r="M98" s="245">
        <v>31</v>
      </c>
      <c r="N98" s="245">
        <v>37</v>
      </c>
      <c r="O98" s="245">
        <v>37</v>
      </c>
      <c r="P98" s="245">
        <v>31</v>
      </c>
      <c r="Q98" s="245">
        <v>36</v>
      </c>
      <c r="R98" s="7"/>
      <c r="S98" s="141" t="s">
        <v>227</v>
      </c>
      <c r="T98" s="245">
        <v>35</v>
      </c>
      <c r="U98" s="245">
        <v>26</v>
      </c>
      <c r="V98" s="245">
        <v>35</v>
      </c>
      <c r="W98" s="245">
        <v>30</v>
      </c>
      <c r="X98" s="245">
        <v>39</v>
      </c>
      <c r="Y98" s="245">
        <v>30</v>
      </c>
      <c r="Z98" s="245">
        <v>31</v>
      </c>
    </row>
    <row r="99" spans="1:26" ht="12.75">
      <c r="A99" s="146" t="s">
        <v>223</v>
      </c>
      <c r="B99" s="142"/>
      <c r="C99" s="143"/>
      <c r="D99" s="143"/>
      <c r="E99" s="143"/>
      <c r="F99" s="143"/>
      <c r="G99" s="143"/>
      <c r="H99" s="143"/>
      <c r="I99" s="137"/>
      <c r="J99" s="146" t="s">
        <v>233</v>
      </c>
      <c r="K99" s="142"/>
      <c r="L99" s="143"/>
      <c r="M99" s="143"/>
      <c r="N99" s="143"/>
      <c r="O99" s="143"/>
      <c r="P99" s="143"/>
      <c r="Q99" s="143"/>
      <c r="R99" s="7"/>
      <c r="S99" s="146"/>
      <c r="T99" s="142"/>
      <c r="U99" s="143"/>
      <c r="V99" s="143"/>
      <c r="W99" s="143"/>
      <c r="X99" s="143"/>
      <c r="Y99" s="143"/>
      <c r="Z99" s="145"/>
    </row>
    <row r="100" spans="1:26" ht="13.5" thickBot="1">
      <c r="A100" s="137"/>
      <c r="B100" s="143">
        <f aca="true" t="shared" si="20" ref="B100:H100">SUM(B96:B99)</f>
        <v>84</v>
      </c>
      <c r="C100" s="143">
        <f t="shared" si="20"/>
        <v>79</v>
      </c>
      <c r="D100" s="143">
        <f t="shared" si="20"/>
        <v>84</v>
      </c>
      <c r="E100" s="143">
        <f t="shared" si="20"/>
        <v>84</v>
      </c>
      <c r="F100" s="143">
        <f t="shared" si="20"/>
        <v>89</v>
      </c>
      <c r="G100" s="143">
        <f t="shared" si="20"/>
        <v>85</v>
      </c>
      <c r="H100" s="143">
        <f t="shared" si="20"/>
        <v>78</v>
      </c>
      <c r="I100" s="137"/>
      <c r="J100" s="137"/>
      <c r="K100" s="143">
        <f aca="true" t="shared" si="21" ref="K100:Q100">SUM(K96:K99)</f>
        <v>96</v>
      </c>
      <c r="L100" s="143">
        <f t="shared" si="21"/>
        <v>88</v>
      </c>
      <c r="M100" s="143">
        <f t="shared" si="21"/>
        <v>89</v>
      </c>
      <c r="N100" s="143">
        <f t="shared" si="21"/>
        <v>92</v>
      </c>
      <c r="O100" s="143">
        <f t="shared" si="21"/>
        <v>97</v>
      </c>
      <c r="P100" s="143">
        <f t="shared" si="21"/>
        <v>86</v>
      </c>
      <c r="Q100" s="143">
        <f t="shared" si="21"/>
        <v>95</v>
      </c>
      <c r="R100" s="7"/>
      <c r="S100" s="137"/>
      <c r="T100" s="143">
        <f aca="true" t="shared" si="22" ref="T100:Z100">SUM(T96:T99)</f>
        <v>104</v>
      </c>
      <c r="U100" s="143">
        <f t="shared" si="22"/>
        <v>94</v>
      </c>
      <c r="V100" s="143">
        <f t="shared" si="22"/>
        <v>99</v>
      </c>
      <c r="W100" s="143">
        <f t="shared" si="22"/>
        <v>84</v>
      </c>
      <c r="X100" s="143">
        <f t="shared" si="22"/>
        <v>99</v>
      </c>
      <c r="Y100" s="143">
        <f t="shared" si="22"/>
        <v>95</v>
      </c>
      <c r="Z100" s="143">
        <f t="shared" si="22"/>
        <v>86</v>
      </c>
    </row>
    <row r="101" spans="1:26" ht="13.5" thickBot="1">
      <c r="A101" s="137"/>
      <c r="B101" s="7"/>
      <c r="C101" s="7"/>
      <c r="D101" s="7"/>
      <c r="E101" s="7"/>
      <c r="F101" s="7"/>
      <c r="H101" s="147">
        <f>SUM(B100:H100)</f>
        <v>583</v>
      </c>
      <c r="I101" s="137"/>
      <c r="J101" s="137"/>
      <c r="K101" s="7"/>
      <c r="L101" s="7"/>
      <c r="M101" s="7"/>
      <c r="N101" s="7"/>
      <c r="O101" s="7"/>
      <c r="Q101" s="147">
        <f>SUM(K100:Q100)</f>
        <v>643</v>
      </c>
      <c r="R101" s="7"/>
      <c r="S101" s="137"/>
      <c r="T101" s="7"/>
      <c r="U101" s="7"/>
      <c r="V101" s="7"/>
      <c r="W101" s="7"/>
      <c r="X101" s="7"/>
      <c r="Z101" s="147">
        <f>SUM(T100:Z100)</f>
        <v>661</v>
      </c>
    </row>
    <row r="102" spans="1:26" ht="13.5" thickBot="1">
      <c r="A102" s="137"/>
      <c r="B102" s="7"/>
      <c r="C102" s="7"/>
      <c r="D102" s="7"/>
      <c r="E102" s="7"/>
      <c r="F102" s="7"/>
      <c r="G102" s="7"/>
      <c r="H102" s="7"/>
      <c r="I102" s="137"/>
      <c r="J102" s="137"/>
      <c r="K102" s="7"/>
      <c r="L102" s="7"/>
      <c r="M102" s="7"/>
      <c r="N102" s="7"/>
      <c r="O102" s="7"/>
      <c r="P102" s="7"/>
      <c r="Q102" s="7"/>
      <c r="R102" s="7"/>
      <c r="S102" s="137"/>
      <c r="T102" s="137"/>
      <c r="U102" s="137"/>
      <c r="V102" s="137"/>
      <c r="W102" s="137"/>
      <c r="X102" s="137"/>
      <c r="Y102" s="137"/>
      <c r="Z102" s="136"/>
    </row>
    <row r="103" spans="1:26" ht="13.5" thickBot="1">
      <c r="A103" s="138" t="s">
        <v>44</v>
      </c>
      <c r="B103" s="7"/>
      <c r="C103" s="7"/>
      <c r="D103" s="7"/>
      <c r="E103" s="7"/>
      <c r="F103" s="7"/>
      <c r="G103" s="7">
        <v>2</v>
      </c>
      <c r="H103" s="139" t="s">
        <v>236</v>
      </c>
      <c r="I103" s="137"/>
      <c r="J103" s="138" t="s">
        <v>0</v>
      </c>
      <c r="K103" s="7"/>
      <c r="L103" s="7"/>
      <c r="M103" s="7"/>
      <c r="N103" s="7"/>
      <c r="O103" s="7"/>
      <c r="P103" s="7"/>
      <c r="Q103" s="139" t="s">
        <v>151</v>
      </c>
      <c r="R103" s="7"/>
      <c r="S103" s="152"/>
      <c r="T103" s="144"/>
      <c r="U103" s="144"/>
      <c r="V103" s="144"/>
      <c r="W103" s="144"/>
      <c r="X103" s="144"/>
      <c r="Y103" s="144"/>
      <c r="Z103" s="136"/>
    </row>
    <row r="104" spans="1:26" ht="12.75">
      <c r="A104" s="141" t="s">
        <v>231</v>
      </c>
      <c r="B104" s="245">
        <v>25</v>
      </c>
      <c r="C104" s="245">
        <v>30</v>
      </c>
      <c r="D104" s="245">
        <v>28</v>
      </c>
      <c r="E104" s="245">
        <v>30</v>
      </c>
      <c r="F104" s="245">
        <v>26</v>
      </c>
      <c r="G104" s="245">
        <v>22</v>
      </c>
      <c r="H104" s="245">
        <v>24</v>
      </c>
      <c r="I104" s="137"/>
      <c r="J104" s="141" t="s">
        <v>230</v>
      </c>
      <c r="K104" s="245">
        <v>35</v>
      </c>
      <c r="L104" s="245">
        <v>29</v>
      </c>
      <c r="M104" s="245">
        <v>42</v>
      </c>
      <c r="N104" s="245">
        <v>33</v>
      </c>
      <c r="O104" s="245">
        <v>47</v>
      </c>
      <c r="P104" s="245">
        <v>41</v>
      </c>
      <c r="Q104" s="245">
        <v>42</v>
      </c>
      <c r="R104" s="7"/>
      <c r="S104" s="152"/>
      <c r="T104" s="53"/>
      <c r="U104" s="53"/>
      <c r="V104" s="53"/>
      <c r="W104" s="53"/>
      <c r="X104" s="53"/>
      <c r="Y104" s="53"/>
      <c r="Z104" s="53"/>
    </row>
    <row r="105" spans="1:26" ht="12.75">
      <c r="A105" s="141" t="s">
        <v>232</v>
      </c>
      <c r="B105" s="245">
        <v>29</v>
      </c>
      <c r="C105" s="245">
        <v>33</v>
      </c>
      <c r="D105" s="245">
        <v>38</v>
      </c>
      <c r="E105" s="245">
        <v>30</v>
      </c>
      <c r="F105" s="245">
        <v>35</v>
      </c>
      <c r="G105" s="245">
        <v>28</v>
      </c>
      <c r="H105" s="245">
        <v>27</v>
      </c>
      <c r="I105" s="137"/>
      <c r="J105" s="146" t="s">
        <v>228</v>
      </c>
      <c r="K105" s="245">
        <v>40</v>
      </c>
      <c r="L105" s="245">
        <v>62</v>
      </c>
      <c r="M105" s="245">
        <v>42</v>
      </c>
      <c r="N105" s="245">
        <v>46</v>
      </c>
      <c r="O105" s="245">
        <v>48</v>
      </c>
      <c r="P105" s="245">
        <v>31</v>
      </c>
      <c r="Q105" s="245">
        <v>45</v>
      </c>
      <c r="R105" s="7"/>
      <c r="S105" s="152"/>
      <c r="T105" s="53"/>
      <c r="U105" s="53"/>
      <c r="V105" s="53"/>
      <c r="W105" s="53"/>
      <c r="X105" s="53"/>
      <c r="Y105" s="53"/>
      <c r="Z105" s="53"/>
    </row>
    <row r="106" spans="1:26" ht="12.75">
      <c r="A106" s="146" t="s">
        <v>91</v>
      </c>
      <c r="B106" s="245">
        <v>47</v>
      </c>
      <c r="C106" s="245">
        <v>41</v>
      </c>
      <c r="D106" s="245">
        <v>36</v>
      </c>
      <c r="E106" s="245">
        <v>38</v>
      </c>
      <c r="F106" s="245">
        <v>32</v>
      </c>
      <c r="G106" s="245">
        <v>33</v>
      </c>
      <c r="H106" s="245">
        <v>30</v>
      </c>
      <c r="I106" s="137"/>
      <c r="J106" s="146" t="s">
        <v>229</v>
      </c>
      <c r="K106" s="245">
        <v>37</v>
      </c>
      <c r="L106" s="245">
        <v>26</v>
      </c>
      <c r="M106" s="245">
        <v>30</v>
      </c>
      <c r="N106" s="245">
        <v>31</v>
      </c>
      <c r="O106" s="245">
        <v>24</v>
      </c>
      <c r="P106" s="245">
        <v>30</v>
      </c>
      <c r="Q106" s="245">
        <v>24</v>
      </c>
      <c r="R106" s="7"/>
      <c r="S106" s="152"/>
      <c r="T106" s="144"/>
      <c r="U106" s="144"/>
      <c r="V106" s="144"/>
      <c r="W106" s="144"/>
      <c r="X106" s="144"/>
      <c r="Y106" s="144"/>
      <c r="Z106" s="136"/>
    </row>
    <row r="107" spans="1:26" ht="12.75">
      <c r="A107" s="146"/>
      <c r="B107" s="142"/>
      <c r="C107" s="143"/>
      <c r="D107" s="143"/>
      <c r="E107" s="143"/>
      <c r="F107" s="143"/>
      <c r="G107" s="143"/>
      <c r="H107" s="143"/>
      <c r="I107" s="137"/>
      <c r="J107" s="146"/>
      <c r="K107" s="142"/>
      <c r="L107" s="143"/>
      <c r="M107" s="143"/>
      <c r="N107" s="143"/>
      <c r="O107" s="143"/>
      <c r="P107" s="143"/>
      <c r="Q107" s="143"/>
      <c r="R107" s="7"/>
      <c r="S107" s="152"/>
      <c r="T107" s="144"/>
      <c r="U107" s="144"/>
      <c r="V107" s="144"/>
      <c r="W107" s="144"/>
      <c r="X107" s="144"/>
      <c r="Y107" s="144"/>
      <c r="Z107" s="136"/>
    </row>
    <row r="108" spans="1:26" ht="13.5" thickBot="1">
      <c r="A108" s="137"/>
      <c r="B108" s="143">
        <f aca="true" t="shared" si="23" ref="B108:H108">SUM(B104:B107)</f>
        <v>101</v>
      </c>
      <c r="C108" s="143">
        <f t="shared" si="23"/>
        <v>104</v>
      </c>
      <c r="D108" s="143">
        <f t="shared" si="23"/>
        <v>102</v>
      </c>
      <c r="E108" s="143">
        <f t="shared" si="23"/>
        <v>98</v>
      </c>
      <c r="F108" s="143">
        <f t="shared" si="23"/>
        <v>93</v>
      </c>
      <c r="G108" s="143">
        <f t="shared" si="23"/>
        <v>83</v>
      </c>
      <c r="H108" s="143">
        <f t="shared" si="23"/>
        <v>81</v>
      </c>
      <c r="I108" s="137"/>
      <c r="J108" s="137"/>
      <c r="K108" s="143">
        <f aca="true" t="shared" si="24" ref="K108:Q108">SUM(K104:K107)</f>
        <v>112</v>
      </c>
      <c r="L108" s="143">
        <f t="shared" si="24"/>
        <v>117</v>
      </c>
      <c r="M108" s="143">
        <f t="shared" si="24"/>
        <v>114</v>
      </c>
      <c r="N108" s="143">
        <f t="shared" si="24"/>
        <v>110</v>
      </c>
      <c r="O108" s="143">
        <f t="shared" si="24"/>
        <v>119</v>
      </c>
      <c r="P108" s="143">
        <f t="shared" si="24"/>
        <v>102</v>
      </c>
      <c r="Q108" s="143">
        <f t="shared" si="24"/>
        <v>111</v>
      </c>
      <c r="R108" s="7"/>
      <c r="S108" s="148"/>
      <c r="T108" s="144"/>
      <c r="U108" s="144"/>
      <c r="V108" s="144"/>
      <c r="W108" s="144"/>
      <c r="X108" s="144"/>
      <c r="Y108" s="144"/>
      <c r="Z108" s="136"/>
    </row>
    <row r="109" spans="1:26" ht="13.5" thickBot="1">
      <c r="A109" s="137"/>
      <c r="B109" s="7"/>
      <c r="C109" s="7"/>
      <c r="D109" s="7"/>
      <c r="E109" s="7"/>
      <c r="F109" s="7"/>
      <c r="H109" s="147">
        <f>SUM(B108:H108)</f>
        <v>662</v>
      </c>
      <c r="I109" s="137"/>
      <c r="J109" s="137"/>
      <c r="K109" s="7"/>
      <c r="L109" s="7"/>
      <c r="M109" s="7"/>
      <c r="N109" s="7"/>
      <c r="O109" s="7"/>
      <c r="Q109" s="147">
        <f>SUM(K108:Q108)</f>
        <v>785</v>
      </c>
      <c r="R109" s="7"/>
      <c r="S109" s="148"/>
      <c r="T109" s="144"/>
      <c r="U109" s="144"/>
      <c r="V109" s="144"/>
      <c r="W109" s="144"/>
      <c r="X109" s="144"/>
      <c r="Y109" s="144"/>
      <c r="Z109" s="136"/>
    </row>
    <row r="110" spans="1:26" ht="12.75">
      <c r="A110" s="152"/>
      <c r="B110" s="7"/>
      <c r="C110" s="7"/>
      <c r="D110" s="7"/>
      <c r="E110" s="7"/>
      <c r="F110" s="7"/>
      <c r="G110" s="7"/>
      <c r="H110" s="7"/>
      <c r="I110" s="137"/>
      <c r="J110" s="137"/>
      <c r="K110" s="7"/>
      <c r="L110" s="7"/>
      <c r="M110" s="7"/>
      <c r="N110" s="7" t="s">
        <v>61</v>
      </c>
      <c r="O110" s="7"/>
      <c r="P110" s="7" t="s">
        <v>237</v>
      </c>
      <c r="Q110" s="7"/>
      <c r="R110" s="7"/>
      <c r="S110" s="137"/>
      <c r="T110" s="137"/>
      <c r="U110" s="137"/>
      <c r="V110" s="137"/>
      <c r="W110" s="137"/>
      <c r="X110" s="137"/>
      <c r="Y110" s="137"/>
      <c r="Z110" s="136"/>
    </row>
    <row r="111" spans="1:17" ht="12.75">
      <c r="A111" s="153" t="s">
        <v>198</v>
      </c>
      <c r="H111" s="7" t="s">
        <v>3</v>
      </c>
      <c r="I111" s="7"/>
      <c r="J111" s="153" t="s">
        <v>102</v>
      </c>
      <c r="K111" s="137"/>
      <c r="L111" s="137"/>
      <c r="M111" s="137"/>
      <c r="N111" s="7">
        <v>583</v>
      </c>
      <c r="O111" s="7"/>
      <c r="P111" s="7">
        <v>6</v>
      </c>
      <c r="Q111" s="136"/>
    </row>
    <row r="112" spans="8:17" ht="12.75">
      <c r="H112" s="7" t="s">
        <v>4</v>
      </c>
      <c r="I112" s="7"/>
      <c r="J112" s="137" t="s">
        <v>170</v>
      </c>
      <c r="K112" s="42"/>
      <c r="L112" s="7"/>
      <c r="M112" s="61"/>
      <c r="N112" s="42">
        <v>643</v>
      </c>
      <c r="O112" s="7"/>
      <c r="P112" s="7">
        <v>4</v>
      </c>
      <c r="Q112" s="136"/>
    </row>
    <row r="113" spans="4:17" ht="12.75">
      <c r="D113" s="125"/>
      <c r="H113" s="7" t="s">
        <v>5</v>
      </c>
      <c r="I113" s="7"/>
      <c r="J113" s="137" t="s">
        <v>38</v>
      </c>
      <c r="K113" s="42"/>
      <c r="L113" s="7"/>
      <c r="M113" s="61"/>
      <c r="N113" s="42">
        <v>661</v>
      </c>
      <c r="O113" s="7"/>
      <c r="P113" s="7">
        <v>3</v>
      </c>
      <c r="Q113" s="136"/>
    </row>
    <row r="114" spans="8:17" ht="12.75">
      <c r="H114" s="7" t="s">
        <v>6</v>
      </c>
      <c r="I114" s="7"/>
      <c r="J114" s="137" t="s">
        <v>44</v>
      </c>
      <c r="K114" s="42"/>
      <c r="L114" s="7"/>
      <c r="M114" s="61"/>
      <c r="N114" s="42">
        <v>662</v>
      </c>
      <c r="O114" s="7"/>
      <c r="P114" s="7">
        <v>2</v>
      </c>
      <c r="Q114" s="136"/>
    </row>
    <row r="115" spans="8:17" ht="12.75">
      <c r="H115" s="7" t="s">
        <v>7</v>
      </c>
      <c r="I115" s="7"/>
      <c r="J115" s="137" t="s">
        <v>0</v>
      </c>
      <c r="K115" s="42"/>
      <c r="L115" s="7"/>
      <c r="M115" s="61"/>
      <c r="N115" s="42">
        <v>785</v>
      </c>
      <c r="O115" s="7"/>
      <c r="P115" s="7">
        <v>1</v>
      </c>
      <c r="Q115" s="136"/>
    </row>
    <row r="116" ht="12.75">
      <c r="Z116" s="136"/>
    </row>
    <row r="117" spans="1:14" ht="12.75">
      <c r="A117" s="240" t="s">
        <v>199</v>
      </c>
      <c r="K117" s="156"/>
      <c r="L117" s="31"/>
      <c r="M117" s="31"/>
      <c r="N117" s="31"/>
    </row>
    <row r="118" spans="1:14" ht="12.75">
      <c r="A118" s="155"/>
      <c r="K118" s="156"/>
      <c r="L118" s="31"/>
      <c r="M118" s="31"/>
      <c r="N118" s="31"/>
    </row>
  </sheetData>
  <mergeCells count="1">
    <mergeCell ref="M91:N91"/>
  </mergeCells>
  <printOptions/>
  <pageMargins left="0" right="0" top="0.3937007874015748" bottom="0.1968503937007874" header="0.5118110236220472" footer="0.5118110236220472"/>
  <pageSetup horizontalDpi="600" verticalDpi="600" orientation="portrait" paperSize="9" scale="83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49"/>
  <sheetViews>
    <sheetView workbookViewId="0" topLeftCell="A1">
      <selection activeCell="R22" sqref="R22"/>
    </sheetView>
  </sheetViews>
  <sheetFormatPr defaultColWidth="9.140625" defaultRowHeight="12.75"/>
  <cols>
    <col min="1" max="1" width="4.57421875" style="0" customWidth="1"/>
    <col min="2" max="2" width="3.7109375" style="0" customWidth="1"/>
    <col min="3" max="3" width="18.140625" style="0" customWidth="1"/>
    <col min="4" max="4" width="5.00390625" style="0" customWidth="1"/>
    <col min="5" max="5" width="4.421875" style="0" customWidth="1"/>
    <col min="6" max="6" width="5.00390625" style="0" customWidth="1"/>
    <col min="7" max="7" width="4.421875" style="0" customWidth="1"/>
    <col min="8" max="8" width="5.003906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00390625" style="0" customWidth="1"/>
    <col min="13" max="13" width="4.421875" style="0" customWidth="1"/>
    <col min="14" max="14" width="5.7109375" style="0" customWidth="1"/>
    <col min="15" max="15" width="4.421875" style="0" customWidth="1"/>
  </cols>
  <sheetData>
    <row r="1" spans="2:16" ht="18">
      <c r="B1" s="275" t="s">
        <v>177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68"/>
    </row>
    <row r="2" spans="2:16" ht="15.75">
      <c r="B2" s="276" t="s">
        <v>178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70"/>
    </row>
    <row r="3" spans="2:16" ht="9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0"/>
    </row>
    <row r="4" spans="2:16" ht="15.75">
      <c r="B4" s="69" t="s">
        <v>179</v>
      </c>
      <c r="C4" s="71" t="s">
        <v>180</v>
      </c>
      <c r="D4" s="71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</row>
    <row r="5" spans="2:16" ht="9.75" customHeight="1" thickBo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2"/>
      <c r="O5" s="72"/>
      <c r="P5" s="72"/>
    </row>
    <row r="6" spans="2:16" ht="12.75">
      <c r="B6" s="277" t="s">
        <v>181</v>
      </c>
      <c r="C6" s="278"/>
      <c r="D6" s="273" t="s">
        <v>182</v>
      </c>
      <c r="E6" s="274"/>
      <c r="F6" s="270" t="s">
        <v>94</v>
      </c>
      <c r="G6" s="270"/>
      <c r="H6" s="270" t="s">
        <v>183</v>
      </c>
      <c r="I6" s="270"/>
      <c r="J6" s="270" t="s">
        <v>183</v>
      </c>
      <c r="K6" s="270"/>
      <c r="L6" s="270" t="s">
        <v>183</v>
      </c>
      <c r="M6" s="270"/>
      <c r="N6" s="271" t="s">
        <v>93</v>
      </c>
      <c r="O6" s="272"/>
      <c r="P6" s="70"/>
    </row>
    <row r="7" spans="2:16" ht="13.5" thickBot="1">
      <c r="B7" s="279"/>
      <c r="C7" s="280"/>
      <c r="D7" s="74" t="s">
        <v>51</v>
      </c>
      <c r="E7" s="75" t="s">
        <v>18</v>
      </c>
      <c r="F7" s="75" t="s">
        <v>51</v>
      </c>
      <c r="G7" s="75" t="s">
        <v>18</v>
      </c>
      <c r="H7" s="75" t="s">
        <v>51</v>
      </c>
      <c r="I7" s="75" t="s">
        <v>18</v>
      </c>
      <c r="J7" s="75" t="s">
        <v>51</v>
      </c>
      <c r="K7" s="76" t="s">
        <v>18</v>
      </c>
      <c r="L7" s="75" t="s">
        <v>51</v>
      </c>
      <c r="M7" s="76" t="s">
        <v>18</v>
      </c>
      <c r="N7" s="74" t="s">
        <v>51</v>
      </c>
      <c r="O7" s="77" t="s">
        <v>18</v>
      </c>
      <c r="P7" s="70"/>
    </row>
    <row r="8" spans="2:16" ht="12.75">
      <c r="B8" s="78" t="s">
        <v>3</v>
      </c>
      <c r="C8" s="79" t="s">
        <v>184</v>
      </c>
      <c r="D8" s="80">
        <v>815</v>
      </c>
      <c r="E8" s="81">
        <v>7</v>
      </c>
      <c r="F8" s="81">
        <v>868</v>
      </c>
      <c r="G8" s="81">
        <v>7</v>
      </c>
      <c r="H8" s="81"/>
      <c r="I8" s="81"/>
      <c r="J8" s="81"/>
      <c r="K8" s="81"/>
      <c r="L8" s="81"/>
      <c r="M8" s="82"/>
      <c r="N8" s="80">
        <f aca="true" t="shared" si="0" ref="N8:O13">SUM(D8,F8,H8,J8,L8)</f>
        <v>1683</v>
      </c>
      <c r="O8" s="157">
        <f t="shared" si="0"/>
        <v>14</v>
      </c>
      <c r="P8" s="70"/>
    </row>
    <row r="9" spans="2:16" ht="12.75">
      <c r="B9" s="78" t="s">
        <v>4</v>
      </c>
      <c r="C9" s="79" t="s">
        <v>38</v>
      </c>
      <c r="D9" s="83">
        <v>835</v>
      </c>
      <c r="E9" s="84">
        <v>5</v>
      </c>
      <c r="F9" s="84">
        <v>907</v>
      </c>
      <c r="G9" s="84">
        <v>4</v>
      </c>
      <c r="H9" s="84"/>
      <c r="I9" s="84"/>
      <c r="J9" s="84"/>
      <c r="K9" s="84"/>
      <c r="L9" s="84"/>
      <c r="M9" s="85"/>
      <c r="N9" s="83">
        <f t="shared" si="0"/>
        <v>1742</v>
      </c>
      <c r="O9" s="158">
        <f t="shared" si="0"/>
        <v>9</v>
      </c>
      <c r="P9" s="70"/>
    </row>
    <row r="10" spans="2:16" ht="12.75">
      <c r="B10" s="86" t="s">
        <v>5</v>
      </c>
      <c r="C10" s="79" t="s">
        <v>186</v>
      </c>
      <c r="D10" s="83">
        <v>900</v>
      </c>
      <c r="E10" s="84">
        <v>3</v>
      </c>
      <c r="F10" s="84">
        <v>899</v>
      </c>
      <c r="G10" s="84">
        <v>5</v>
      </c>
      <c r="H10" s="84"/>
      <c r="I10" s="84"/>
      <c r="J10" s="84"/>
      <c r="K10" s="84"/>
      <c r="L10" s="84"/>
      <c r="M10" s="85"/>
      <c r="N10" s="80">
        <f>SUM(D10,F10,H10,J10,L10)</f>
        <v>1799</v>
      </c>
      <c r="O10" s="157">
        <f>SUM(E10,G10,I10,K10,M10)</f>
        <v>8</v>
      </c>
      <c r="P10" s="70"/>
    </row>
    <row r="11" spans="2:16" ht="12.75">
      <c r="B11" s="86" t="s">
        <v>6</v>
      </c>
      <c r="C11" s="87" t="s">
        <v>185</v>
      </c>
      <c r="D11" s="83">
        <v>854</v>
      </c>
      <c r="E11" s="84">
        <v>4</v>
      </c>
      <c r="F11" s="84">
        <v>914</v>
      </c>
      <c r="G11" s="84">
        <v>3</v>
      </c>
      <c r="H11" s="84"/>
      <c r="I11" s="84"/>
      <c r="J11" s="84"/>
      <c r="K11" s="84"/>
      <c r="L11" s="84"/>
      <c r="M11" s="85"/>
      <c r="N11" s="80">
        <f>SUM(D11,F11,H11,J11,L11)</f>
        <v>1768</v>
      </c>
      <c r="O11" s="157">
        <f>SUM(E11,G11,I11,K11,M11)</f>
        <v>7</v>
      </c>
      <c r="P11" s="70"/>
    </row>
    <row r="12" spans="2:16" ht="12.75">
      <c r="B12" s="86" t="s">
        <v>7</v>
      </c>
      <c r="C12" s="87" t="s">
        <v>44</v>
      </c>
      <c r="D12" s="83">
        <v>924</v>
      </c>
      <c r="E12" s="84">
        <v>2</v>
      </c>
      <c r="F12" s="84">
        <v>955</v>
      </c>
      <c r="G12" s="84">
        <v>2</v>
      </c>
      <c r="H12" s="84"/>
      <c r="I12" s="84"/>
      <c r="J12" s="84"/>
      <c r="K12" s="84"/>
      <c r="L12" s="84"/>
      <c r="M12" s="85"/>
      <c r="N12" s="80">
        <f t="shared" si="0"/>
        <v>1879</v>
      </c>
      <c r="O12" s="157">
        <f t="shared" si="0"/>
        <v>4</v>
      </c>
      <c r="P12" s="70"/>
    </row>
    <row r="13" spans="2:16" ht="13.5" thickBot="1">
      <c r="B13" s="90" t="s">
        <v>8</v>
      </c>
      <c r="C13" s="91" t="s">
        <v>150</v>
      </c>
      <c r="D13" s="92">
        <v>2317</v>
      </c>
      <c r="E13" s="93">
        <v>1</v>
      </c>
      <c r="F13" s="93">
        <v>4410</v>
      </c>
      <c r="G13" s="93">
        <v>-2</v>
      </c>
      <c r="H13" s="93"/>
      <c r="I13" s="93"/>
      <c r="J13" s="93"/>
      <c r="K13" s="93"/>
      <c r="L13" s="93"/>
      <c r="M13" s="94"/>
      <c r="N13" s="95">
        <f t="shared" si="0"/>
        <v>6727</v>
      </c>
      <c r="O13" s="159">
        <f t="shared" si="0"/>
        <v>-1</v>
      </c>
      <c r="P13" s="70"/>
    </row>
    <row r="14" spans="2:16" ht="12.75">
      <c r="B14" s="96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70"/>
      <c r="O14" s="70"/>
      <c r="P14" s="70"/>
    </row>
    <row r="15" spans="2:16" ht="15.75">
      <c r="B15" s="69" t="s">
        <v>187</v>
      </c>
      <c r="C15" s="71" t="s">
        <v>188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6" ht="13.5" thickBo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16" ht="12.75">
      <c r="B17" s="277" t="s">
        <v>189</v>
      </c>
      <c r="C17" s="278"/>
      <c r="D17" s="273" t="str">
        <f>D31</f>
        <v>Bystřice p.H.</v>
      </c>
      <c r="E17" s="274"/>
      <c r="F17" s="270" t="str">
        <f>F31</f>
        <v>Přerov</v>
      </c>
      <c r="G17" s="270"/>
      <c r="H17" s="270" t="str">
        <f>H31</f>
        <v>???</v>
      </c>
      <c r="I17" s="270"/>
      <c r="J17" s="270" t="str">
        <f>J31</f>
        <v>???</v>
      </c>
      <c r="K17" s="270"/>
      <c r="L17" s="270" t="str">
        <f>L6</f>
        <v>???</v>
      </c>
      <c r="M17" s="270"/>
      <c r="N17" s="271" t="s">
        <v>93</v>
      </c>
      <c r="O17" s="272"/>
      <c r="P17" s="70"/>
    </row>
    <row r="18" spans="2:16" ht="13.5" thickBot="1">
      <c r="B18" s="279"/>
      <c r="C18" s="280"/>
      <c r="D18" s="160" t="s">
        <v>51</v>
      </c>
      <c r="E18" s="161" t="s">
        <v>18</v>
      </c>
      <c r="F18" s="161" t="s">
        <v>51</v>
      </c>
      <c r="G18" s="161" t="s">
        <v>18</v>
      </c>
      <c r="H18" s="161" t="s">
        <v>51</v>
      </c>
      <c r="I18" s="161" t="s">
        <v>18</v>
      </c>
      <c r="J18" s="161" t="s">
        <v>51</v>
      </c>
      <c r="K18" s="162" t="s">
        <v>18</v>
      </c>
      <c r="L18" s="161" t="s">
        <v>51</v>
      </c>
      <c r="M18" s="162" t="s">
        <v>18</v>
      </c>
      <c r="N18" s="74" t="s">
        <v>51</v>
      </c>
      <c r="O18" s="77" t="s">
        <v>18</v>
      </c>
      <c r="P18" s="70"/>
    </row>
    <row r="19" spans="2:16" ht="12.75">
      <c r="B19" s="163" t="s">
        <v>3</v>
      </c>
      <c r="C19" s="164" t="s">
        <v>190</v>
      </c>
      <c r="D19" s="165">
        <v>498</v>
      </c>
      <c r="E19" s="166">
        <v>4</v>
      </c>
      <c r="F19" s="167">
        <v>547</v>
      </c>
      <c r="G19" s="167">
        <v>2</v>
      </c>
      <c r="H19" s="167"/>
      <c r="I19" s="167"/>
      <c r="J19" s="167"/>
      <c r="K19" s="167"/>
      <c r="L19" s="167"/>
      <c r="M19" s="168"/>
      <c r="N19" s="169">
        <f aca="true" t="shared" si="1" ref="N19:O21">SUM(D19,F19,H19,J19,L19)</f>
        <v>1045</v>
      </c>
      <c r="O19" s="170">
        <f t="shared" si="1"/>
        <v>6</v>
      </c>
      <c r="P19" s="70"/>
    </row>
    <row r="20" spans="2:16" ht="12.75">
      <c r="B20" s="171" t="s">
        <v>4</v>
      </c>
      <c r="C20" s="172" t="s">
        <v>42</v>
      </c>
      <c r="D20" s="173">
        <v>552</v>
      </c>
      <c r="E20" s="174">
        <v>2</v>
      </c>
      <c r="F20" s="84">
        <v>544</v>
      </c>
      <c r="G20" s="84">
        <v>4</v>
      </c>
      <c r="H20" s="84"/>
      <c r="I20" s="84"/>
      <c r="J20" s="84"/>
      <c r="K20" s="84"/>
      <c r="L20" s="84"/>
      <c r="M20" s="85"/>
      <c r="N20" s="175">
        <f t="shared" si="1"/>
        <v>1096</v>
      </c>
      <c r="O20" s="176">
        <f t="shared" si="1"/>
        <v>6</v>
      </c>
      <c r="P20" s="70"/>
    </row>
    <row r="21" spans="2:16" ht="13.5" thickBot="1">
      <c r="B21" s="74" t="s">
        <v>5</v>
      </c>
      <c r="C21" s="177" t="s">
        <v>33</v>
      </c>
      <c r="D21" s="178">
        <v>667</v>
      </c>
      <c r="E21" s="179">
        <v>1</v>
      </c>
      <c r="F21" s="93">
        <v>2646</v>
      </c>
      <c r="G21" s="93">
        <v>0</v>
      </c>
      <c r="H21" s="93"/>
      <c r="I21" s="93"/>
      <c r="J21" s="93"/>
      <c r="K21" s="93"/>
      <c r="L21" s="93"/>
      <c r="M21" s="94"/>
      <c r="N21" s="180">
        <f t="shared" si="1"/>
        <v>3313</v>
      </c>
      <c r="O21" s="181">
        <f t="shared" si="1"/>
        <v>1</v>
      </c>
      <c r="P21" s="70"/>
    </row>
    <row r="22" spans="2:16" ht="13.5" thickBot="1">
      <c r="B22" s="70"/>
      <c r="C22" s="70"/>
      <c r="D22" s="70"/>
      <c r="E22" s="70"/>
      <c r="F22" s="182"/>
      <c r="G22" s="182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12.75">
      <c r="B23" s="277" t="s">
        <v>191</v>
      </c>
      <c r="C23" s="281"/>
      <c r="D23" s="274" t="str">
        <f>D17</f>
        <v>Bystřice p.H.</v>
      </c>
      <c r="E23" s="274"/>
      <c r="F23" s="283" t="str">
        <f>F17</f>
        <v>Přerov</v>
      </c>
      <c r="G23" s="283"/>
      <c r="H23" s="270" t="str">
        <f>H17</f>
        <v>???</v>
      </c>
      <c r="I23" s="270"/>
      <c r="J23" s="270" t="str">
        <f>J17</f>
        <v>???</v>
      </c>
      <c r="K23" s="270"/>
      <c r="L23" s="270" t="str">
        <f>L6</f>
        <v>???</v>
      </c>
      <c r="M23" s="284"/>
      <c r="N23" s="285" t="s">
        <v>93</v>
      </c>
      <c r="O23" s="286"/>
      <c r="P23" s="70"/>
    </row>
    <row r="24" spans="2:16" ht="13.5" thickBot="1">
      <c r="B24" s="279"/>
      <c r="C24" s="282"/>
      <c r="D24" s="160" t="s">
        <v>51</v>
      </c>
      <c r="E24" s="161" t="s">
        <v>18</v>
      </c>
      <c r="F24" s="99" t="s">
        <v>51</v>
      </c>
      <c r="G24" s="99" t="s">
        <v>18</v>
      </c>
      <c r="H24" s="161" t="s">
        <v>51</v>
      </c>
      <c r="I24" s="161" t="s">
        <v>18</v>
      </c>
      <c r="J24" s="161" t="s">
        <v>51</v>
      </c>
      <c r="K24" s="162" t="s">
        <v>18</v>
      </c>
      <c r="L24" s="161" t="s">
        <v>51</v>
      </c>
      <c r="M24" s="162" t="s">
        <v>18</v>
      </c>
      <c r="N24" s="74" t="s">
        <v>51</v>
      </c>
      <c r="O24" s="77" t="s">
        <v>18</v>
      </c>
      <c r="P24" s="70"/>
    </row>
    <row r="25" spans="2:16" ht="12.75">
      <c r="B25" s="163" t="s">
        <v>3</v>
      </c>
      <c r="C25" s="183" t="s">
        <v>44</v>
      </c>
      <c r="D25" s="184">
        <v>569</v>
      </c>
      <c r="E25" s="167">
        <v>6</v>
      </c>
      <c r="F25" s="167">
        <v>657</v>
      </c>
      <c r="G25" s="167">
        <v>3</v>
      </c>
      <c r="H25" s="167"/>
      <c r="I25" s="167"/>
      <c r="J25" s="167"/>
      <c r="K25" s="167"/>
      <c r="L25" s="167"/>
      <c r="M25" s="185"/>
      <c r="N25" s="186">
        <f aca="true" t="shared" si="2" ref="N25:O29">SUM(D25,F25,H25,J25,L25)</f>
        <v>1226</v>
      </c>
      <c r="O25" s="187">
        <f t="shared" si="2"/>
        <v>9</v>
      </c>
      <c r="P25" s="70"/>
    </row>
    <row r="26" spans="2:16" ht="12.75">
      <c r="B26" s="160" t="s">
        <v>4</v>
      </c>
      <c r="C26" s="188" t="s">
        <v>33</v>
      </c>
      <c r="D26" s="189">
        <v>593</v>
      </c>
      <c r="E26" s="88">
        <v>2</v>
      </c>
      <c r="F26" s="88">
        <v>509</v>
      </c>
      <c r="G26" s="88">
        <v>6</v>
      </c>
      <c r="H26" s="88"/>
      <c r="I26" s="88"/>
      <c r="J26" s="88"/>
      <c r="K26" s="88"/>
      <c r="L26" s="88"/>
      <c r="M26" s="190"/>
      <c r="N26" s="191">
        <f t="shared" si="2"/>
        <v>1102</v>
      </c>
      <c r="O26" s="192">
        <f t="shared" si="2"/>
        <v>8</v>
      </c>
      <c r="P26" s="193"/>
    </row>
    <row r="27" spans="2:16" ht="12.75">
      <c r="B27" s="160" t="s">
        <v>5</v>
      </c>
      <c r="C27" s="188" t="s">
        <v>101</v>
      </c>
      <c r="D27" s="189">
        <v>576</v>
      </c>
      <c r="E27" s="88">
        <v>4</v>
      </c>
      <c r="F27" s="88">
        <v>593</v>
      </c>
      <c r="G27" s="88">
        <v>4</v>
      </c>
      <c r="H27" s="88"/>
      <c r="I27" s="88"/>
      <c r="J27" s="88"/>
      <c r="K27" s="88"/>
      <c r="L27" s="88"/>
      <c r="M27" s="190"/>
      <c r="N27" s="191">
        <f t="shared" si="2"/>
        <v>1169</v>
      </c>
      <c r="O27" s="192">
        <f t="shared" si="2"/>
        <v>8</v>
      </c>
      <c r="P27" s="193"/>
    </row>
    <row r="28" spans="2:16" ht="12.75">
      <c r="B28" s="160" t="s">
        <v>6</v>
      </c>
      <c r="C28" s="188" t="s">
        <v>38</v>
      </c>
      <c r="D28" s="189">
        <v>578</v>
      </c>
      <c r="E28" s="88">
        <v>3</v>
      </c>
      <c r="F28" s="88">
        <v>1043</v>
      </c>
      <c r="G28" s="88">
        <v>2</v>
      </c>
      <c r="H28" s="88"/>
      <c r="I28" s="88"/>
      <c r="J28" s="88"/>
      <c r="K28" s="88"/>
      <c r="L28" s="88"/>
      <c r="M28" s="190"/>
      <c r="N28" s="191">
        <f t="shared" si="2"/>
        <v>1621</v>
      </c>
      <c r="O28" s="192">
        <f t="shared" si="2"/>
        <v>5</v>
      </c>
      <c r="P28" s="193"/>
    </row>
    <row r="29" spans="2:16" ht="13.5" thickBot="1">
      <c r="B29" s="74" t="s">
        <v>7</v>
      </c>
      <c r="C29" s="177" t="s">
        <v>102</v>
      </c>
      <c r="D29" s="194">
        <v>668</v>
      </c>
      <c r="E29" s="93">
        <v>1</v>
      </c>
      <c r="F29" s="93">
        <v>1349</v>
      </c>
      <c r="G29" s="93">
        <v>1</v>
      </c>
      <c r="H29" s="93"/>
      <c r="I29" s="93"/>
      <c r="J29" s="93"/>
      <c r="K29" s="93"/>
      <c r="L29" s="93"/>
      <c r="M29" s="195"/>
      <c r="N29" s="178">
        <f t="shared" si="2"/>
        <v>2017</v>
      </c>
      <c r="O29" s="181">
        <f t="shared" si="2"/>
        <v>2</v>
      </c>
      <c r="P29" s="193"/>
    </row>
    <row r="30" spans="2:16" ht="13.5" thickBo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 ht="12.75">
      <c r="B31" s="277" t="s">
        <v>192</v>
      </c>
      <c r="C31" s="278"/>
      <c r="D31" s="273" t="str">
        <f>D6</f>
        <v>Bystřice p.H.</v>
      </c>
      <c r="E31" s="274"/>
      <c r="F31" s="270" t="str">
        <f>F6</f>
        <v>Přerov</v>
      </c>
      <c r="G31" s="270"/>
      <c r="H31" s="270" t="str">
        <f>H6</f>
        <v>???</v>
      </c>
      <c r="I31" s="270"/>
      <c r="J31" s="270" t="str">
        <f>J6</f>
        <v>???</v>
      </c>
      <c r="K31" s="270"/>
      <c r="L31" s="270" t="str">
        <f>L6</f>
        <v>???</v>
      </c>
      <c r="M31" s="270"/>
      <c r="N31" s="271" t="s">
        <v>93</v>
      </c>
      <c r="O31" s="272"/>
      <c r="P31" s="70"/>
    </row>
    <row r="32" spans="2:16" ht="13.5" thickBot="1">
      <c r="B32" s="279"/>
      <c r="C32" s="280"/>
      <c r="D32" s="160" t="s">
        <v>51</v>
      </c>
      <c r="E32" s="161" t="s">
        <v>18</v>
      </c>
      <c r="F32" s="161" t="s">
        <v>51</v>
      </c>
      <c r="G32" s="161" t="s">
        <v>18</v>
      </c>
      <c r="H32" s="161" t="s">
        <v>51</v>
      </c>
      <c r="I32" s="161" t="s">
        <v>18</v>
      </c>
      <c r="J32" s="161" t="s">
        <v>51</v>
      </c>
      <c r="K32" s="162" t="s">
        <v>18</v>
      </c>
      <c r="L32" s="161" t="s">
        <v>51</v>
      </c>
      <c r="M32" s="162" t="s">
        <v>18</v>
      </c>
      <c r="N32" s="74" t="s">
        <v>51</v>
      </c>
      <c r="O32" s="77" t="s">
        <v>18</v>
      </c>
      <c r="P32" s="70"/>
    </row>
    <row r="33" spans="2:16" ht="12.75">
      <c r="B33" s="163" t="s">
        <v>271</v>
      </c>
      <c r="C33" s="183" t="s">
        <v>38</v>
      </c>
      <c r="D33" s="196">
        <v>493</v>
      </c>
      <c r="E33" s="167">
        <v>7</v>
      </c>
      <c r="F33" s="167">
        <v>532</v>
      </c>
      <c r="G33" s="167">
        <v>5</v>
      </c>
      <c r="H33" s="167"/>
      <c r="I33" s="167"/>
      <c r="J33" s="167"/>
      <c r="K33" s="167"/>
      <c r="L33" s="167"/>
      <c r="M33" s="197"/>
      <c r="N33" s="165">
        <f aca="true" t="shared" si="3" ref="N33:O38">SUM(D33,F33,H33,J33,L33)</f>
        <v>1025</v>
      </c>
      <c r="O33" s="198">
        <f t="shared" si="3"/>
        <v>12</v>
      </c>
      <c r="P33" s="70"/>
    </row>
    <row r="34" spans="2:16" ht="12.75">
      <c r="B34" s="199" t="s">
        <v>271</v>
      </c>
      <c r="C34" s="200" t="s">
        <v>35</v>
      </c>
      <c r="D34" s="83">
        <v>503</v>
      </c>
      <c r="E34" s="84">
        <v>5</v>
      </c>
      <c r="F34" s="84">
        <v>522</v>
      </c>
      <c r="G34" s="84">
        <v>7</v>
      </c>
      <c r="H34" s="84"/>
      <c r="I34" s="84"/>
      <c r="J34" s="84"/>
      <c r="K34" s="84"/>
      <c r="L34" s="84"/>
      <c r="M34" s="85"/>
      <c r="N34" s="173">
        <f t="shared" si="3"/>
        <v>1025</v>
      </c>
      <c r="O34" s="201">
        <f t="shared" si="3"/>
        <v>12</v>
      </c>
      <c r="P34" s="70"/>
    </row>
    <row r="35" spans="2:16" ht="12.75">
      <c r="B35" s="171" t="s">
        <v>5</v>
      </c>
      <c r="C35" s="202" t="s">
        <v>44</v>
      </c>
      <c r="D35" s="203">
        <v>569</v>
      </c>
      <c r="E35" s="204">
        <v>4</v>
      </c>
      <c r="F35" s="204">
        <v>565</v>
      </c>
      <c r="G35" s="204">
        <v>4</v>
      </c>
      <c r="H35" s="204"/>
      <c r="I35" s="204"/>
      <c r="J35" s="204"/>
      <c r="K35" s="204"/>
      <c r="L35" s="204"/>
      <c r="M35" s="205"/>
      <c r="N35" s="206">
        <f aca="true" t="shared" si="4" ref="N35:O37">SUM(D35,F35,H35,J35,L35)</f>
        <v>1134</v>
      </c>
      <c r="O35" s="201">
        <f t="shared" si="4"/>
        <v>8</v>
      </c>
      <c r="P35" s="70"/>
    </row>
    <row r="36" spans="2:16" ht="12.75">
      <c r="B36" s="199" t="s">
        <v>6</v>
      </c>
      <c r="C36" s="200" t="s">
        <v>85</v>
      </c>
      <c r="D36" s="83">
        <v>589</v>
      </c>
      <c r="E36" s="84">
        <v>2</v>
      </c>
      <c r="F36" s="84">
        <v>595</v>
      </c>
      <c r="G36" s="84">
        <v>3</v>
      </c>
      <c r="H36" s="84"/>
      <c r="I36" s="84"/>
      <c r="J36" s="84"/>
      <c r="K36" s="84"/>
      <c r="L36" s="84"/>
      <c r="M36" s="85"/>
      <c r="N36" s="173">
        <f t="shared" si="4"/>
        <v>1184</v>
      </c>
      <c r="O36" s="201">
        <f t="shared" si="4"/>
        <v>5</v>
      </c>
      <c r="P36" s="70"/>
    </row>
    <row r="37" spans="2:16" ht="12.75">
      <c r="B37" s="199" t="s">
        <v>7</v>
      </c>
      <c r="C37" s="188" t="s">
        <v>193</v>
      </c>
      <c r="D37" s="207">
        <v>588</v>
      </c>
      <c r="E37" s="88">
        <v>3</v>
      </c>
      <c r="F37" s="88">
        <v>621</v>
      </c>
      <c r="G37" s="88">
        <v>2</v>
      </c>
      <c r="H37" s="88"/>
      <c r="I37" s="88"/>
      <c r="J37" s="88"/>
      <c r="K37" s="88"/>
      <c r="L37" s="88"/>
      <c r="M37" s="207"/>
      <c r="N37" s="173">
        <f t="shared" si="4"/>
        <v>1209</v>
      </c>
      <c r="O37" s="201">
        <f t="shared" si="4"/>
        <v>5</v>
      </c>
      <c r="P37" s="70"/>
    </row>
    <row r="38" spans="2:16" ht="13.5" thickBot="1">
      <c r="B38" s="74" t="s">
        <v>8</v>
      </c>
      <c r="C38" s="177" t="s">
        <v>43</v>
      </c>
      <c r="D38" s="208">
        <v>1256</v>
      </c>
      <c r="E38" s="93">
        <v>1</v>
      </c>
      <c r="F38" s="93">
        <v>1273</v>
      </c>
      <c r="G38" s="93">
        <v>1</v>
      </c>
      <c r="H38" s="93"/>
      <c r="I38" s="93"/>
      <c r="J38" s="93"/>
      <c r="K38" s="93"/>
      <c r="L38" s="93"/>
      <c r="M38" s="208"/>
      <c r="N38" s="178">
        <f t="shared" si="3"/>
        <v>2529</v>
      </c>
      <c r="O38" s="181">
        <f t="shared" si="3"/>
        <v>2</v>
      </c>
      <c r="P38" s="70"/>
    </row>
    <row r="39" spans="2:16" ht="13.5" thickBo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 ht="12.75">
      <c r="B40" s="277" t="s">
        <v>194</v>
      </c>
      <c r="C40" s="278"/>
      <c r="D40" s="273" t="str">
        <f>D23</f>
        <v>Bystřice p.H.</v>
      </c>
      <c r="E40" s="274"/>
      <c r="F40" s="270" t="str">
        <f>F23</f>
        <v>Přerov</v>
      </c>
      <c r="G40" s="270"/>
      <c r="H40" s="270" t="str">
        <f>H23</f>
        <v>???</v>
      </c>
      <c r="I40" s="270"/>
      <c r="J40" s="270" t="str">
        <f>J23</f>
        <v>???</v>
      </c>
      <c r="K40" s="270"/>
      <c r="L40" s="270" t="str">
        <f>L6</f>
        <v>???</v>
      </c>
      <c r="M40" s="270"/>
      <c r="N40" s="271" t="s">
        <v>93</v>
      </c>
      <c r="O40" s="272"/>
      <c r="P40" s="70"/>
    </row>
    <row r="41" spans="2:16" ht="13.5" thickBot="1">
      <c r="B41" s="279"/>
      <c r="C41" s="280"/>
      <c r="D41" s="74" t="s">
        <v>51</v>
      </c>
      <c r="E41" s="75" t="s">
        <v>18</v>
      </c>
      <c r="F41" s="75" t="s">
        <v>51</v>
      </c>
      <c r="G41" s="75" t="s">
        <v>18</v>
      </c>
      <c r="H41" s="75" t="s">
        <v>51</v>
      </c>
      <c r="I41" s="75" t="s">
        <v>18</v>
      </c>
      <c r="J41" s="75" t="s">
        <v>51</v>
      </c>
      <c r="K41" s="76" t="s">
        <v>18</v>
      </c>
      <c r="L41" s="75" t="s">
        <v>51</v>
      </c>
      <c r="M41" s="76" t="s">
        <v>18</v>
      </c>
      <c r="N41" s="160" t="s">
        <v>51</v>
      </c>
      <c r="O41" s="209" t="s">
        <v>18</v>
      </c>
      <c r="P41" s="70"/>
    </row>
    <row r="42" spans="2:16" ht="12.75">
      <c r="B42" s="210" t="s">
        <v>3</v>
      </c>
      <c r="C42" s="183" t="s">
        <v>102</v>
      </c>
      <c r="D42" s="196">
        <v>621</v>
      </c>
      <c r="E42" s="256">
        <v>3.5</v>
      </c>
      <c r="F42" s="167">
        <v>583</v>
      </c>
      <c r="G42" s="167">
        <v>6</v>
      </c>
      <c r="H42" s="167"/>
      <c r="I42" s="167"/>
      <c r="J42" s="257"/>
      <c r="K42" s="258"/>
      <c r="L42" s="257"/>
      <c r="M42" s="258"/>
      <c r="N42" s="165">
        <f aca="true" t="shared" si="5" ref="N42:O46">SUM(D42,F42,H42,J42,L42)</f>
        <v>1204</v>
      </c>
      <c r="O42" s="198">
        <f t="shared" si="5"/>
        <v>9.5</v>
      </c>
      <c r="P42" s="70"/>
    </row>
    <row r="43" spans="2:16" ht="12.75">
      <c r="B43" s="199" t="s">
        <v>4</v>
      </c>
      <c r="C43" s="188" t="s">
        <v>44</v>
      </c>
      <c r="D43" s="191">
        <v>619</v>
      </c>
      <c r="E43" s="255">
        <v>6</v>
      </c>
      <c r="F43" s="88">
        <v>662</v>
      </c>
      <c r="G43" s="88">
        <v>2</v>
      </c>
      <c r="H43" s="88"/>
      <c r="I43" s="88"/>
      <c r="J43" s="88"/>
      <c r="K43" s="190"/>
      <c r="L43" s="88"/>
      <c r="M43" s="190"/>
      <c r="N43" s="173">
        <f t="shared" si="5"/>
        <v>1281</v>
      </c>
      <c r="O43" s="201">
        <f t="shared" si="5"/>
        <v>8</v>
      </c>
      <c r="P43" s="70"/>
    </row>
    <row r="44" spans="2:16" ht="12.75">
      <c r="B44" s="160" t="s">
        <v>5</v>
      </c>
      <c r="C44" s="200" t="s">
        <v>38</v>
      </c>
      <c r="D44" s="83">
        <v>621</v>
      </c>
      <c r="E44" s="89">
        <v>3.5</v>
      </c>
      <c r="F44" s="84">
        <v>661</v>
      </c>
      <c r="G44" s="84">
        <v>3</v>
      </c>
      <c r="H44" s="84"/>
      <c r="I44" s="84"/>
      <c r="J44" s="212"/>
      <c r="K44" s="213"/>
      <c r="L44" s="212"/>
      <c r="M44" s="213"/>
      <c r="N44" s="173">
        <f t="shared" si="5"/>
        <v>1282</v>
      </c>
      <c r="O44" s="211">
        <f t="shared" si="5"/>
        <v>6.5</v>
      </c>
      <c r="P44" s="70"/>
    </row>
    <row r="45" spans="2:16" ht="12.75">
      <c r="B45" s="214" t="s">
        <v>6</v>
      </c>
      <c r="C45" s="200" t="s">
        <v>193</v>
      </c>
      <c r="D45" s="173">
        <v>624</v>
      </c>
      <c r="E45" s="174">
        <v>2</v>
      </c>
      <c r="F45" s="84">
        <v>643</v>
      </c>
      <c r="G45" s="84">
        <v>4</v>
      </c>
      <c r="H45" s="84"/>
      <c r="I45" s="84"/>
      <c r="J45" s="84"/>
      <c r="K45" s="215"/>
      <c r="L45" s="84"/>
      <c r="M45" s="215"/>
      <c r="N45" s="173">
        <f t="shared" si="5"/>
        <v>1267</v>
      </c>
      <c r="O45" s="201">
        <f t="shared" si="5"/>
        <v>6</v>
      </c>
      <c r="P45" s="70"/>
    </row>
    <row r="46" spans="2:16" ht="13.5" thickBot="1">
      <c r="B46" s="74" t="s">
        <v>7</v>
      </c>
      <c r="C46" s="177" t="s">
        <v>0</v>
      </c>
      <c r="D46" s="92">
        <v>698</v>
      </c>
      <c r="E46" s="93">
        <v>1</v>
      </c>
      <c r="F46" s="93">
        <v>785</v>
      </c>
      <c r="G46" s="93">
        <v>1</v>
      </c>
      <c r="H46" s="93"/>
      <c r="I46" s="93"/>
      <c r="J46" s="93"/>
      <c r="K46" s="195"/>
      <c r="L46" s="93"/>
      <c r="M46" s="195"/>
      <c r="N46" s="178">
        <f t="shared" si="5"/>
        <v>1483</v>
      </c>
      <c r="O46" s="181">
        <f t="shared" si="5"/>
        <v>2</v>
      </c>
      <c r="P46" s="70"/>
    </row>
    <row r="47" spans="2:16" ht="12.7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2:15" ht="12.75">
      <c r="B48" s="240" t="s">
        <v>199</v>
      </c>
      <c r="L48" s="156"/>
      <c r="M48" s="31"/>
      <c r="N48" s="31"/>
      <c r="O48" s="31"/>
    </row>
    <row r="49" spans="2:15" ht="12.75">
      <c r="B49" s="155"/>
      <c r="L49" s="156"/>
      <c r="M49" s="31"/>
      <c r="N49" s="31"/>
      <c r="O49" s="31"/>
    </row>
  </sheetData>
  <mergeCells count="37">
    <mergeCell ref="J40:K40"/>
    <mergeCell ref="L40:M40"/>
    <mergeCell ref="N40:O40"/>
    <mergeCell ref="B40:C41"/>
    <mergeCell ref="D40:E40"/>
    <mergeCell ref="F40:G40"/>
    <mergeCell ref="H40:I40"/>
    <mergeCell ref="J23:K23"/>
    <mergeCell ref="L23:M23"/>
    <mergeCell ref="N23:O23"/>
    <mergeCell ref="B31:C32"/>
    <mergeCell ref="D31:E31"/>
    <mergeCell ref="F31:G31"/>
    <mergeCell ref="H31:I31"/>
    <mergeCell ref="J31:K31"/>
    <mergeCell ref="L31:M31"/>
    <mergeCell ref="N31:O31"/>
    <mergeCell ref="B23:C24"/>
    <mergeCell ref="D23:E23"/>
    <mergeCell ref="F23:G23"/>
    <mergeCell ref="H23:I23"/>
    <mergeCell ref="B1:O1"/>
    <mergeCell ref="B2:O2"/>
    <mergeCell ref="B17:C18"/>
    <mergeCell ref="D17:E17"/>
    <mergeCell ref="F17:G17"/>
    <mergeCell ref="H17:I17"/>
    <mergeCell ref="J17:K17"/>
    <mergeCell ref="L17:M17"/>
    <mergeCell ref="N17:O17"/>
    <mergeCell ref="B6:C7"/>
    <mergeCell ref="L6:M6"/>
    <mergeCell ref="N6:O6"/>
    <mergeCell ref="D6:E6"/>
    <mergeCell ref="F6:G6"/>
    <mergeCell ref="H6:I6"/>
    <mergeCell ref="J6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pc</cp:lastModifiedBy>
  <cp:lastPrinted>2005-10-31T09:52:05Z</cp:lastPrinted>
  <dcterms:created xsi:type="dcterms:W3CDTF">2002-04-29T06:43:02Z</dcterms:created>
  <dcterms:modified xsi:type="dcterms:W3CDTF">2006-04-11T12:34:25Z</dcterms:modified>
  <cp:category/>
  <cp:version/>
  <cp:contentType/>
  <cp:contentStatus/>
</cp:coreProperties>
</file>