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70" activeTab="2"/>
  </bookViews>
  <sheets>
    <sheet name="Titul" sheetId="1" r:id="rId1"/>
    <sheet name="Jednotlivci" sheetId="2" r:id="rId2"/>
    <sheet name="Družstva" sheetId="3" r:id="rId3"/>
    <sheet name="Konečná tabulka s údery" sheetId="4" r:id="rId4"/>
    <sheet name="databáze hráčů" sheetId="5" state="hidden" r:id="rId5"/>
  </sheets>
  <definedNames>
    <definedName name="_xlnm.Print_Area" localSheetId="0">'Titul'!$A$1:$I$39</definedName>
  </definedNames>
  <calcPr fullCalcOnLoad="1"/>
</workbook>
</file>

<file path=xl/comments2.xml><?xml version="1.0" encoding="utf-8"?>
<comments xmlns="http://schemas.openxmlformats.org/spreadsheetml/2006/main">
  <authors>
    <author>rak</author>
  </authors>
  <commentList>
    <comment ref="T2" authorId="0">
      <text>
        <r>
          <rPr>
            <b/>
            <sz val="8"/>
            <rFont val="Tahoma"/>
            <family val="0"/>
          </rPr>
          <t>rak:</t>
        </r>
        <r>
          <rPr>
            <sz val="8"/>
            <rFont val="Tahoma"/>
            <family val="0"/>
          </rPr>
          <t xml:space="preserve">
nezapomeňte seřadit hráče podle průměru !!! Pak teprve (raději) kopírujte vzorec na body.</t>
        </r>
      </text>
    </comment>
  </commentList>
</comments>
</file>

<file path=xl/sharedStrings.xml><?xml version="1.0" encoding="utf-8"?>
<sst xmlns="http://schemas.openxmlformats.org/spreadsheetml/2006/main" count="4273" uniqueCount="1314">
  <si>
    <t>reg.č.</t>
  </si>
  <si>
    <t>r.č.</t>
  </si>
  <si>
    <t>Příjmení</t>
  </si>
  <si>
    <t>Jméno</t>
  </si>
  <si>
    <t>kat.</t>
  </si>
  <si>
    <t>Č / M</t>
  </si>
  <si>
    <t>obl.</t>
  </si>
  <si>
    <t>klub</t>
  </si>
  <si>
    <t>5+1</t>
  </si>
  <si>
    <t>VT</t>
  </si>
  <si>
    <t>1.</t>
  </si>
  <si>
    <t>Bednář</t>
  </si>
  <si>
    <t>Jaromír</t>
  </si>
  <si>
    <t>s</t>
  </si>
  <si>
    <t>m</t>
  </si>
  <si>
    <t>ms</t>
  </si>
  <si>
    <t>KDG Šternberk</t>
  </si>
  <si>
    <t>2.</t>
  </si>
  <si>
    <t>Karásek</t>
  </si>
  <si>
    <t>Otakar</t>
  </si>
  <si>
    <t>3.</t>
  </si>
  <si>
    <t>Jiří</t>
  </si>
  <si>
    <t>4.</t>
  </si>
  <si>
    <t>Římský</t>
  </si>
  <si>
    <t>Stanislav</t>
  </si>
  <si>
    <t>TJ UNEX Uničov</t>
  </si>
  <si>
    <t>5.</t>
  </si>
  <si>
    <t>Fechtner</t>
  </si>
  <si>
    <t>Jan</t>
  </si>
  <si>
    <t>č</t>
  </si>
  <si>
    <t>čs</t>
  </si>
  <si>
    <t>MGK Ústí nad Labem</t>
  </si>
  <si>
    <t>6.</t>
  </si>
  <si>
    <t>Kropáček</t>
  </si>
  <si>
    <t>Václav</t>
  </si>
  <si>
    <t>čz</t>
  </si>
  <si>
    <t>GC 85 Rakovník</t>
  </si>
  <si>
    <t>7.</t>
  </si>
  <si>
    <t>Prchal</t>
  </si>
  <si>
    <t>Petr</t>
  </si>
  <si>
    <t>1.MGC Děkanka Praha</t>
  </si>
  <si>
    <t>8.</t>
  </si>
  <si>
    <t>Václavík</t>
  </si>
  <si>
    <t>Roman</t>
  </si>
  <si>
    <t>9.</t>
  </si>
  <si>
    <t>Vácha</t>
  </si>
  <si>
    <t>Milan</t>
  </si>
  <si>
    <t>MGK Spartak Příbram</t>
  </si>
  <si>
    <t>10.</t>
  </si>
  <si>
    <t>Svoboda</t>
  </si>
  <si>
    <t>Miroslav</t>
  </si>
  <si>
    <t>TJ START Kopřivnice</t>
  </si>
  <si>
    <t>M</t>
  </si>
  <si>
    <t>11.</t>
  </si>
  <si>
    <t>Boneš</t>
  </si>
  <si>
    <t>Josef</t>
  </si>
  <si>
    <t>SKDG Jesenice</t>
  </si>
  <si>
    <t>12.</t>
  </si>
  <si>
    <t>Hála</t>
  </si>
  <si>
    <t>SK GC Františkovy Lázně</t>
  </si>
  <si>
    <t>13.</t>
  </si>
  <si>
    <t>Horáček</t>
  </si>
  <si>
    <t>Vlastislav</t>
  </si>
  <si>
    <t>VTS 3</t>
  </si>
  <si>
    <t>14.</t>
  </si>
  <si>
    <t>Kratochvíl</t>
  </si>
  <si>
    <t>Jaroslav</t>
  </si>
  <si>
    <t>15.</t>
  </si>
  <si>
    <t>Nečekal</t>
  </si>
  <si>
    <t>František</t>
  </si>
  <si>
    <t>TJ MTG Hraničář Cheb</t>
  </si>
  <si>
    <t>16.</t>
  </si>
  <si>
    <t>Nečekalová</t>
  </si>
  <si>
    <t>Jana</t>
  </si>
  <si>
    <t>ž</t>
  </si>
  <si>
    <t>17.</t>
  </si>
  <si>
    <t>Kodalík</t>
  </si>
  <si>
    <t>MGC Plzeň</t>
  </si>
  <si>
    <t>pokles max. o jednu VT</t>
  </si>
  <si>
    <t>18.</t>
  </si>
  <si>
    <t>Dohnal</t>
  </si>
  <si>
    <t>Tomáš</t>
  </si>
  <si>
    <t>MGC Hradečtí Orli</t>
  </si>
  <si>
    <t>19.</t>
  </si>
  <si>
    <t>Moravec</t>
  </si>
  <si>
    <t>-</t>
  </si>
  <si>
    <t>20.</t>
  </si>
  <si>
    <t>Rosendorf</t>
  </si>
  <si>
    <t>Karel</t>
  </si>
  <si>
    <t>SMG 2000</t>
  </si>
  <si>
    <t>21.</t>
  </si>
  <si>
    <t>Skalička</t>
  </si>
  <si>
    <t>Vladislav</t>
  </si>
  <si>
    <t>22.</t>
  </si>
  <si>
    <t>Vávra</t>
  </si>
  <si>
    <t>Zdeněk</t>
  </si>
  <si>
    <t>23.</t>
  </si>
  <si>
    <t>Benčík</t>
  </si>
  <si>
    <t>Leonard</t>
  </si>
  <si>
    <t>MGC Olomouc</t>
  </si>
  <si>
    <t>24.</t>
  </si>
  <si>
    <t>Henklová</t>
  </si>
  <si>
    <t>Danuše</t>
  </si>
  <si>
    <t>25.</t>
  </si>
  <si>
    <t>Pustofka</t>
  </si>
  <si>
    <t>26.</t>
  </si>
  <si>
    <t>Šimek</t>
  </si>
  <si>
    <t>Pavel</t>
  </si>
  <si>
    <t>27.</t>
  </si>
  <si>
    <t>Vítek</t>
  </si>
  <si>
    <t>Aleš</t>
  </si>
  <si>
    <t>VTS M</t>
  </si>
  <si>
    <t>28.</t>
  </si>
  <si>
    <t>Jašek</t>
  </si>
  <si>
    <t>29.</t>
  </si>
  <si>
    <t>Jindřich</t>
  </si>
  <si>
    <t>30.</t>
  </si>
  <si>
    <t>Mráz</t>
  </si>
  <si>
    <t>SK DG Chomutov</t>
  </si>
  <si>
    <t>VTS 2</t>
  </si>
  <si>
    <t>31.</t>
  </si>
  <si>
    <t>Lisa</t>
  </si>
  <si>
    <t>32.</t>
  </si>
  <si>
    <t>Roemer</t>
  </si>
  <si>
    <t>Ivan</t>
  </si>
  <si>
    <t>mj</t>
  </si>
  <si>
    <t>KGB Kojetín</t>
  </si>
  <si>
    <t>33.</t>
  </si>
  <si>
    <t>Hubinger</t>
  </si>
  <si>
    <t>34.</t>
  </si>
  <si>
    <t>35.</t>
  </si>
  <si>
    <t>Vančura</t>
  </si>
  <si>
    <t>Libor</t>
  </si>
  <si>
    <t>36.</t>
  </si>
  <si>
    <t>Birešová</t>
  </si>
  <si>
    <t>Vlasta</t>
  </si>
  <si>
    <t>37.</t>
  </si>
  <si>
    <t>Lisová</t>
  </si>
  <si>
    <t>Věra</t>
  </si>
  <si>
    <t>38.</t>
  </si>
  <si>
    <t>Gerža</t>
  </si>
  <si>
    <t>Vít</t>
  </si>
  <si>
    <t>39.</t>
  </si>
  <si>
    <t>Zapletal</t>
  </si>
  <si>
    <t>40.</t>
  </si>
  <si>
    <t>Kotek</t>
  </si>
  <si>
    <t>Michal</t>
  </si>
  <si>
    <t>41.</t>
  </si>
  <si>
    <t>Pergl</t>
  </si>
  <si>
    <t>42.</t>
  </si>
  <si>
    <t>Hanzelka</t>
  </si>
  <si>
    <t>Lumír</t>
  </si>
  <si>
    <t>KDG 2000 Ostrava</t>
  </si>
  <si>
    <t>43.</t>
  </si>
  <si>
    <t>Sedláček</t>
  </si>
  <si>
    <t>Vladimír</t>
  </si>
  <si>
    <t>MGC Opava</t>
  </si>
  <si>
    <t>44.</t>
  </si>
  <si>
    <t>Holub</t>
  </si>
  <si>
    <t>Leopold</t>
  </si>
  <si>
    <t>45.</t>
  </si>
  <si>
    <t>Hybner</t>
  </si>
  <si>
    <t>Robert</t>
  </si>
  <si>
    <t>46.</t>
  </si>
  <si>
    <t>Šedek</t>
  </si>
  <si>
    <t>47.</t>
  </si>
  <si>
    <t>Bokrová</t>
  </si>
  <si>
    <t>Josefa</t>
  </si>
  <si>
    <t>48.</t>
  </si>
  <si>
    <t>Čása</t>
  </si>
  <si>
    <t>49.</t>
  </si>
  <si>
    <t>Sedláčková</t>
  </si>
  <si>
    <t>Ludmila</t>
  </si>
  <si>
    <t>50.</t>
  </si>
  <si>
    <t>Bireš</t>
  </si>
  <si>
    <t>51.</t>
  </si>
  <si>
    <t>Valenta</t>
  </si>
  <si>
    <t>52.</t>
  </si>
  <si>
    <t>Metyš</t>
  </si>
  <si>
    <t>53.</t>
  </si>
  <si>
    <t>Molnár</t>
  </si>
  <si>
    <t>Karel st.</t>
  </si>
  <si>
    <t>54.</t>
  </si>
  <si>
    <t>Švihel</t>
  </si>
  <si>
    <t>Ladislav</t>
  </si>
  <si>
    <t>55.</t>
  </si>
  <si>
    <t>Vodňanský</t>
  </si>
  <si>
    <t>56.</t>
  </si>
  <si>
    <t>Wenzl</t>
  </si>
  <si>
    <t>Daniel</t>
  </si>
  <si>
    <t>57.</t>
  </si>
  <si>
    <t>Horák</t>
  </si>
  <si>
    <t>MGC Jedovnice</t>
  </si>
  <si>
    <t>58.</t>
  </si>
  <si>
    <t>Fučík</t>
  </si>
  <si>
    <t>VTS 4</t>
  </si>
  <si>
    <t>59.</t>
  </si>
  <si>
    <t>Šobor</t>
  </si>
  <si>
    <t>SK TEMPO Praha</t>
  </si>
  <si>
    <t>60.</t>
  </si>
  <si>
    <t>Kuba</t>
  </si>
  <si>
    <t>61.</t>
  </si>
  <si>
    <t>Benda</t>
  </si>
  <si>
    <t>62.</t>
  </si>
  <si>
    <t>Tuháček</t>
  </si>
  <si>
    <t>63.</t>
  </si>
  <si>
    <t>Škurek</t>
  </si>
  <si>
    <t>Svatopluk</t>
  </si>
  <si>
    <t>TJ START Brno</t>
  </si>
  <si>
    <t>64.</t>
  </si>
  <si>
    <t>Šperlich</t>
  </si>
  <si>
    <t>65.</t>
  </si>
  <si>
    <t>Macourová</t>
  </si>
  <si>
    <t>Eva</t>
  </si>
  <si>
    <t>66.</t>
  </si>
  <si>
    <t>Tolarovič</t>
  </si>
  <si>
    <t>Ján</t>
  </si>
  <si>
    <t>67.</t>
  </si>
  <si>
    <t>Čech</t>
  </si>
  <si>
    <t>68.</t>
  </si>
  <si>
    <t>Vaňák</t>
  </si>
  <si>
    <t>69.</t>
  </si>
  <si>
    <t>Steklý</t>
  </si>
  <si>
    <t>70.</t>
  </si>
  <si>
    <t>Mandák</t>
  </si>
  <si>
    <t>71.</t>
  </si>
  <si>
    <t>Lipmann</t>
  </si>
  <si>
    <t>72.</t>
  </si>
  <si>
    <t>Mužík</t>
  </si>
  <si>
    <t>73.</t>
  </si>
  <si>
    <t>Novák</t>
  </si>
  <si>
    <t>MG SEBA Tanvald</t>
  </si>
  <si>
    <t>74.</t>
  </si>
  <si>
    <t>Nepimach</t>
  </si>
  <si>
    <t>Luboš</t>
  </si>
  <si>
    <t>75.</t>
  </si>
  <si>
    <t>Poslušný</t>
  </si>
  <si>
    <t>76.</t>
  </si>
  <si>
    <t>Duchek</t>
  </si>
  <si>
    <t>René</t>
  </si>
  <si>
    <t>77.</t>
  </si>
  <si>
    <t>Vlček</t>
  </si>
  <si>
    <t>78.</t>
  </si>
  <si>
    <t>Kašpar</t>
  </si>
  <si>
    <t>Milouš</t>
  </si>
  <si>
    <t>79.</t>
  </si>
  <si>
    <t>Borovička</t>
  </si>
  <si>
    <t>80.</t>
  </si>
  <si>
    <t>Kadlec</t>
  </si>
  <si>
    <t>81.</t>
  </si>
  <si>
    <t>Malík</t>
  </si>
  <si>
    <t>82.</t>
  </si>
  <si>
    <t>Mikulenka</t>
  </si>
  <si>
    <t>83.</t>
  </si>
  <si>
    <t>Spáčil</t>
  </si>
  <si>
    <t>84.</t>
  </si>
  <si>
    <t>Kubík</t>
  </si>
  <si>
    <t>85.</t>
  </si>
  <si>
    <t>Žoch</t>
  </si>
  <si>
    <t>Svatomír</t>
  </si>
  <si>
    <t>86.</t>
  </si>
  <si>
    <t>Vosmíková</t>
  </si>
  <si>
    <t>Petra</t>
  </si>
  <si>
    <t>87.</t>
  </si>
  <si>
    <t>Schicht</t>
  </si>
  <si>
    <t>88.</t>
  </si>
  <si>
    <t>Pokorný</t>
  </si>
  <si>
    <t>Bohumil</t>
  </si>
  <si>
    <t>89.</t>
  </si>
  <si>
    <t>Láník</t>
  </si>
  <si>
    <t>90.</t>
  </si>
  <si>
    <t>Hlaváč</t>
  </si>
  <si>
    <t>91.</t>
  </si>
  <si>
    <t>MGC 90 Brno</t>
  </si>
  <si>
    <t>92.</t>
  </si>
  <si>
    <t>Ticháček</t>
  </si>
  <si>
    <t>93.</t>
  </si>
  <si>
    <t>Složil</t>
  </si>
  <si>
    <t>94.</t>
  </si>
  <si>
    <t>Řehák</t>
  </si>
  <si>
    <t>95.</t>
  </si>
  <si>
    <t>Bláha</t>
  </si>
  <si>
    <t>96.</t>
  </si>
  <si>
    <t>Andr</t>
  </si>
  <si>
    <t>97.</t>
  </si>
  <si>
    <t>Souček</t>
  </si>
  <si>
    <t>VTS 1</t>
  </si>
  <si>
    <t>98.</t>
  </si>
  <si>
    <t>Vosmík</t>
  </si>
  <si>
    <t>99.</t>
  </si>
  <si>
    <t>100.</t>
  </si>
  <si>
    <t>Macek</t>
  </si>
  <si>
    <t>Vojtěch</t>
  </si>
  <si>
    <t>KDG Tovačov</t>
  </si>
  <si>
    <t>101.</t>
  </si>
  <si>
    <t>Kantor</t>
  </si>
  <si>
    <t>Dušan</t>
  </si>
  <si>
    <t>102.</t>
  </si>
  <si>
    <t>Vitner</t>
  </si>
  <si>
    <t>103.</t>
  </si>
  <si>
    <t>Lev</t>
  </si>
  <si>
    <t>104.</t>
  </si>
  <si>
    <t>Černý</t>
  </si>
  <si>
    <t>105.</t>
  </si>
  <si>
    <t>Rygr</t>
  </si>
  <si>
    <t>Martin</t>
  </si>
  <si>
    <t>MGC Holešov</t>
  </si>
  <si>
    <t>106.</t>
  </si>
  <si>
    <t>Koča</t>
  </si>
  <si>
    <t>107.</t>
  </si>
  <si>
    <t>Beran</t>
  </si>
  <si>
    <t>108.</t>
  </si>
  <si>
    <t>David</t>
  </si>
  <si>
    <t>109.</t>
  </si>
  <si>
    <t>Pekárková</t>
  </si>
  <si>
    <t>Dana</t>
  </si>
  <si>
    <t>MGT PLUPO Vratimov</t>
  </si>
  <si>
    <t>110.</t>
  </si>
  <si>
    <t>Tománek</t>
  </si>
  <si>
    <t>111.</t>
  </si>
  <si>
    <t>Trnka</t>
  </si>
  <si>
    <t>112.</t>
  </si>
  <si>
    <t>Doležel</t>
  </si>
  <si>
    <t>1.DGC Bystřice p.H.</t>
  </si>
  <si>
    <t>113.</t>
  </si>
  <si>
    <t>114.</t>
  </si>
  <si>
    <t>Radek</t>
  </si>
  <si>
    <t>115.</t>
  </si>
  <si>
    <t>Mikulík</t>
  </si>
  <si>
    <t>Oldřich</t>
  </si>
  <si>
    <t>116.</t>
  </si>
  <si>
    <t>117.</t>
  </si>
  <si>
    <t>Gruncl</t>
  </si>
  <si>
    <t>118.</t>
  </si>
  <si>
    <t>Škubal</t>
  </si>
  <si>
    <t>119.</t>
  </si>
  <si>
    <t>120.</t>
  </si>
  <si>
    <t>Majkus</t>
  </si>
  <si>
    <t>121.</t>
  </si>
  <si>
    <t>Rieger</t>
  </si>
  <si>
    <t>Radim</t>
  </si>
  <si>
    <t>122.</t>
  </si>
  <si>
    <t>Petrášek</t>
  </si>
  <si>
    <t>123.</t>
  </si>
  <si>
    <t>Drozda</t>
  </si>
  <si>
    <t>Zdeňek</t>
  </si>
  <si>
    <t>Lukáš</t>
  </si>
  <si>
    <t>Viktoria Dian Praha</t>
  </si>
  <si>
    <t>v minulé verzi nezapočten</t>
  </si>
  <si>
    <t>124.</t>
  </si>
  <si>
    <t>Žákovský</t>
  </si>
  <si>
    <t>Marek</t>
  </si>
  <si>
    <t>125.</t>
  </si>
  <si>
    <t>Stejskal</t>
  </si>
  <si>
    <t>Bedřich</t>
  </si>
  <si>
    <t>126.</t>
  </si>
  <si>
    <t>Škopík</t>
  </si>
  <si>
    <t xml:space="preserve"> Zdeněk</t>
  </si>
  <si>
    <t>127.</t>
  </si>
  <si>
    <t>Broumský</t>
  </si>
  <si>
    <t>128.</t>
  </si>
  <si>
    <t>129.</t>
  </si>
  <si>
    <t>Bílek</t>
  </si>
  <si>
    <t>130.</t>
  </si>
  <si>
    <t>Slezák</t>
  </si>
  <si>
    <t>Šimon</t>
  </si>
  <si>
    <t>131.</t>
  </si>
  <si>
    <t>Schreiber</t>
  </si>
  <si>
    <t>132.</t>
  </si>
  <si>
    <t>Dočkal</t>
  </si>
  <si>
    <t>Lubomír</t>
  </si>
  <si>
    <t>133.</t>
  </si>
  <si>
    <t>Dočkalová</t>
  </si>
  <si>
    <t>134.</t>
  </si>
  <si>
    <t>Mládenka</t>
  </si>
  <si>
    <t>135.</t>
  </si>
  <si>
    <t>Vyška</t>
  </si>
  <si>
    <t xml:space="preserve"> Radek</t>
  </si>
  <si>
    <t>ME Blansko</t>
  </si>
  <si>
    <t>136.</t>
  </si>
  <si>
    <t>Rimpler</t>
  </si>
  <si>
    <t>137.</t>
  </si>
  <si>
    <t>Vozár</t>
  </si>
  <si>
    <t>138.</t>
  </si>
  <si>
    <t>Doleželová</t>
  </si>
  <si>
    <t>Lenka</t>
  </si>
  <si>
    <t>139.</t>
  </si>
  <si>
    <t>Vejražka</t>
  </si>
  <si>
    <t>Alan</t>
  </si>
  <si>
    <t>140.</t>
  </si>
  <si>
    <t>Adam</t>
  </si>
  <si>
    <t>141.</t>
  </si>
  <si>
    <t>Fiedlerová</t>
  </si>
  <si>
    <t>Jaroslava</t>
  </si>
  <si>
    <t>142.</t>
  </si>
  <si>
    <t>Navrátil</t>
  </si>
  <si>
    <t xml:space="preserve"> Tomáš</t>
  </si>
  <si>
    <t>143.</t>
  </si>
  <si>
    <t>Špidra</t>
  </si>
  <si>
    <t>144.</t>
  </si>
  <si>
    <t>Bystřický</t>
  </si>
  <si>
    <t>145.</t>
  </si>
  <si>
    <t>Buchta</t>
  </si>
  <si>
    <t>Kamil</t>
  </si>
  <si>
    <t>146.</t>
  </si>
  <si>
    <t>Král</t>
  </si>
  <si>
    <t>147.</t>
  </si>
  <si>
    <t>Klingerová</t>
  </si>
  <si>
    <t>Renata</t>
  </si>
  <si>
    <t>148.</t>
  </si>
  <si>
    <t>Hruška</t>
  </si>
  <si>
    <t>149.</t>
  </si>
  <si>
    <t>Linhart</t>
  </si>
  <si>
    <t>150.</t>
  </si>
  <si>
    <t>Perglová</t>
  </si>
  <si>
    <t>Anděla</t>
  </si>
  <si>
    <t>151.</t>
  </si>
  <si>
    <t>Lehocká</t>
  </si>
  <si>
    <t>Anna</t>
  </si>
  <si>
    <t>152.</t>
  </si>
  <si>
    <t>Staněk</t>
  </si>
  <si>
    <t>153.</t>
  </si>
  <si>
    <t>Prechtlová</t>
  </si>
  <si>
    <t>Michaela</t>
  </si>
  <si>
    <t>154.</t>
  </si>
  <si>
    <t>Klimentová</t>
  </si>
  <si>
    <t>Soňa</t>
  </si>
  <si>
    <t>155.</t>
  </si>
  <si>
    <t>Fischer</t>
  </si>
  <si>
    <t>Richard</t>
  </si>
  <si>
    <t>156.</t>
  </si>
  <si>
    <t>Ječný</t>
  </si>
  <si>
    <t>157.</t>
  </si>
  <si>
    <t>Komada</t>
  </si>
  <si>
    <t>Ondřej</t>
  </si>
  <si>
    <t>158.</t>
  </si>
  <si>
    <t>Liška</t>
  </si>
  <si>
    <t>159.</t>
  </si>
  <si>
    <t>Vondrák</t>
  </si>
  <si>
    <t>SK OAZA Praha</t>
  </si>
  <si>
    <t>160.</t>
  </si>
  <si>
    <t>Vondráková</t>
  </si>
  <si>
    <t>Milena</t>
  </si>
  <si>
    <t>161.</t>
  </si>
  <si>
    <t>162.</t>
  </si>
  <si>
    <t>Grünvald</t>
  </si>
  <si>
    <t>163.</t>
  </si>
  <si>
    <t>164.</t>
  </si>
  <si>
    <t>změna bodů dle CŽ - VT nezměněna</t>
  </si>
  <si>
    <t>165.</t>
  </si>
  <si>
    <t>Schreiberová</t>
  </si>
  <si>
    <t>Martina</t>
  </si>
  <si>
    <t>166.</t>
  </si>
  <si>
    <t>Šenkyřík</t>
  </si>
  <si>
    <t>167.</t>
  </si>
  <si>
    <t>Matušová</t>
  </si>
  <si>
    <t>Božena</t>
  </si>
  <si>
    <t>168.</t>
  </si>
  <si>
    <t>Rak</t>
  </si>
  <si>
    <t>Antonín</t>
  </si>
  <si>
    <t>169.</t>
  </si>
  <si>
    <t>Krecl</t>
  </si>
  <si>
    <t>Mojmír</t>
  </si>
  <si>
    <t>170.</t>
  </si>
  <si>
    <t>Bureš</t>
  </si>
  <si>
    <t>171.</t>
  </si>
  <si>
    <t>Vysloužil</t>
  </si>
  <si>
    <t>172.</t>
  </si>
  <si>
    <t>Komadová</t>
  </si>
  <si>
    <t>Miroslava</t>
  </si>
  <si>
    <t>173.</t>
  </si>
  <si>
    <t>Šulcová</t>
  </si>
  <si>
    <t>Zuzana</t>
  </si>
  <si>
    <t>174.</t>
  </si>
  <si>
    <t>Tupý</t>
  </si>
  <si>
    <t>175.</t>
  </si>
  <si>
    <t>Pustofková</t>
  </si>
  <si>
    <t>176.</t>
  </si>
  <si>
    <t>177.</t>
  </si>
  <si>
    <t>Fried</t>
  </si>
  <si>
    <t>178.</t>
  </si>
  <si>
    <t>Unzeitigová</t>
  </si>
  <si>
    <t>Blanka</t>
  </si>
  <si>
    <t>TJ Unex Uničov</t>
  </si>
  <si>
    <t>179.</t>
  </si>
  <si>
    <t>Pohajda</t>
  </si>
  <si>
    <t>180.</t>
  </si>
  <si>
    <t>Kučera</t>
  </si>
  <si>
    <t>181.</t>
  </si>
  <si>
    <t>Techmann</t>
  </si>
  <si>
    <t>182.</t>
  </si>
  <si>
    <t>183.</t>
  </si>
  <si>
    <t>Landa</t>
  </si>
  <si>
    <t>184.</t>
  </si>
  <si>
    <t>Urbánek</t>
  </si>
  <si>
    <t>Michael</t>
  </si>
  <si>
    <t>185.</t>
  </si>
  <si>
    <t>Knoflíček</t>
  </si>
  <si>
    <t>Ivo</t>
  </si>
  <si>
    <t>186.</t>
  </si>
  <si>
    <t>Janík</t>
  </si>
  <si>
    <t xml:space="preserve"> Pavel</t>
  </si>
  <si>
    <t>187.</t>
  </si>
  <si>
    <t>Geržová</t>
  </si>
  <si>
    <t xml:space="preserve">Pavlína </t>
  </si>
  <si>
    <t>188.</t>
  </si>
  <si>
    <t>Šíbl</t>
  </si>
  <si>
    <t>Zbyněk</t>
  </si>
  <si>
    <t>189.</t>
  </si>
  <si>
    <t>Vlasák</t>
  </si>
  <si>
    <t>190.</t>
  </si>
  <si>
    <t>Jirásek</t>
  </si>
  <si>
    <t>191.</t>
  </si>
  <si>
    <t>Dvořáček</t>
  </si>
  <si>
    <t>192.</t>
  </si>
  <si>
    <t>Pohanka</t>
  </si>
  <si>
    <t>193.</t>
  </si>
  <si>
    <t>Žaloudek</t>
  </si>
  <si>
    <t>194.</t>
  </si>
  <si>
    <t xml:space="preserve">Břetislav </t>
  </si>
  <si>
    <t>195.</t>
  </si>
  <si>
    <t>Hajn</t>
  </si>
  <si>
    <t>196.</t>
  </si>
  <si>
    <t>Meštrovič</t>
  </si>
  <si>
    <t>197.</t>
  </si>
  <si>
    <t>Mucha</t>
  </si>
  <si>
    <t>198.</t>
  </si>
  <si>
    <t>žá</t>
  </si>
  <si>
    <t>199.</t>
  </si>
  <si>
    <t>Techman</t>
  </si>
  <si>
    <t>200.</t>
  </si>
  <si>
    <t>Gregor</t>
  </si>
  <si>
    <t>201.</t>
  </si>
  <si>
    <t xml:space="preserve">Lukáš </t>
  </si>
  <si>
    <t>202.</t>
  </si>
  <si>
    <t>SK Oáza Praha</t>
  </si>
  <si>
    <t>203.</t>
  </si>
  <si>
    <t>Kudyn</t>
  </si>
  <si>
    <t>204.</t>
  </si>
  <si>
    <t>j</t>
  </si>
  <si>
    <t>205.</t>
  </si>
  <si>
    <t>Šlapák</t>
  </si>
  <si>
    <t>206.</t>
  </si>
  <si>
    <t>Nepraš</t>
  </si>
  <si>
    <t>207.</t>
  </si>
  <si>
    <t>Turek</t>
  </si>
  <si>
    <t>208.</t>
  </si>
  <si>
    <t>Miloš</t>
  </si>
  <si>
    <t>209.</t>
  </si>
  <si>
    <t>Koubský</t>
  </si>
  <si>
    <t>210.</t>
  </si>
  <si>
    <t>Tvarůžek</t>
  </si>
  <si>
    <t>211.</t>
  </si>
  <si>
    <t>Sluka</t>
  </si>
  <si>
    <t>GK TAURUS Prostějov</t>
  </si>
  <si>
    <t>212.</t>
  </si>
  <si>
    <t>213.</t>
  </si>
  <si>
    <t>Trnkal</t>
  </si>
  <si>
    <t>214.</t>
  </si>
  <si>
    <t>Rendl</t>
  </si>
  <si>
    <t>215.</t>
  </si>
  <si>
    <t>Selixová</t>
  </si>
  <si>
    <t>Ivana</t>
  </si>
  <si>
    <t>216.</t>
  </si>
  <si>
    <t>Karel ml.</t>
  </si>
  <si>
    <t>217.</t>
  </si>
  <si>
    <t>218.</t>
  </si>
  <si>
    <t>Trnkalová</t>
  </si>
  <si>
    <t>Marie</t>
  </si>
  <si>
    <t>219.</t>
  </si>
  <si>
    <t>Christu</t>
  </si>
  <si>
    <t>220.</t>
  </si>
  <si>
    <t>Farbak</t>
  </si>
  <si>
    <t>221.</t>
  </si>
  <si>
    <t>Gruntorád</t>
  </si>
  <si>
    <t>Jakub</t>
  </si>
  <si>
    <t>222.</t>
  </si>
  <si>
    <t>Santler</t>
  </si>
  <si>
    <t>223.</t>
  </si>
  <si>
    <t>224.</t>
  </si>
  <si>
    <t>Strnadová</t>
  </si>
  <si>
    <t>Vendula</t>
  </si>
  <si>
    <t>VT -</t>
  </si>
  <si>
    <t>225.</t>
  </si>
  <si>
    <t>Hasal</t>
  </si>
  <si>
    <t>VT 3</t>
  </si>
  <si>
    <t>226.</t>
  </si>
  <si>
    <t>Míka</t>
  </si>
  <si>
    <t>227.</t>
  </si>
  <si>
    <t>Macháčková</t>
  </si>
  <si>
    <t>Šárka</t>
  </si>
  <si>
    <t>228.</t>
  </si>
  <si>
    <t>Macháček</t>
  </si>
  <si>
    <t>229.</t>
  </si>
  <si>
    <t>Velický</t>
  </si>
  <si>
    <t>230.</t>
  </si>
  <si>
    <t>Švehla</t>
  </si>
  <si>
    <t xml:space="preserve"> Michal</t>
  </si>
  <si>
    <t>231.</t>
  </si>
  <si>
    <t>Kouřilová</t>
  </si>
  <si>
    <t>232.</t>
  </si>
  <si>
    <t>Přikryl</t>
  </si>
  <si>
    <t>233.</t>
  </si>
  <si>
    <t>Mach</t>
  </si>
  <si>
    <t>234.</t>
  </si>
  <si>
    <t>Markéta</t>
  </si>
  <si>
    <t>235.</t>
  </si>
  <si>
    <t>236.</t>
  </si>
  <si>
    <t>Pajkov</t>
  </si>
  <si>
    <t>Mitko</t>
  </si>
  <si>
    <t>237.</t>
  </si>
  <si>
    <t>Havelka</t>
  </si>
  <si>
    <t>238.</t>
  </si>
  <si>
    <t>Bednářová</t>
  </si>
  <si>
    <t>Radka</t>
  </si>
  <si>
    <t>239.</t>
  </si>
  <si>
    <t>Tietzová</t>
  </si>
  <si>
    <t xml:space="preserve">Kateřina </t>
  </si>
  <si>
    <t>240.</t>
  </si>
  <si>
    <t>Rimplerová</t>
  </si>
  <si>
    <t>Pavlína</t>
  </si>
  <si>
    <t>241.</t>
  </si>
  <si>
    <t>Netopil</t>
  </si>
  <si>
    <t>242.</t>
  </si>
  <si>
    <t>Hufnágel</t>
  </si>
  <si>
    <t>243.</t>
  </si>
  <si>
    <t>Šebela</t>
  </si>
  <si>
    <t>244.</t>
  </si>
  <si>
    <t xml:space="preserve">Radek </t>
  </si>
  <si>
    <t>245.</t>
  </si>
  <si>
    <t>Procházka</t>
  </si>
  <si>
    <t>Emil</t>
  </si>
  <si>
    <t>246.</t>
  </si>
  <si>
    <t>247.</t>
  </si>
  <si>
    <t>Vymazal</t>
  </si>
  <si>
    <t>248.</t>
  </si>
  <si>
    <t>Cimerman</t>
  </si>
  <si>
    <t>DGK Louny</t>
  </si>
  <si>
    <t>249.</t>
  </si>
  <si>
    <t>250.</t>
  </si>
  <si>
    <t>Richter</t>
  </si>
  <si>
    <t>251.</t>
  </si>
  <si>
    <t>Neubert</t>
  </si>
  <si>
    <t>252.</t>
  </si>
  <si>
    <t>Mansfeld</t>
  </si>
  <si>
    <t>253.</t>
  </si>
  <si>
    <t>Veselá</t>
  </si>
  <si>
    <t>Hana</t>
  </si>
  <si>
    <t>254.</t>
  </si>
  <si>
    <t>Veselý</t>
  </si>
  <si>
    <t>255.</t>
  </si>
  <si>
    <t>Mlčoch</t>
  </si>
  <si>
    <t>VT M</t>
  </si>
  <si>
    <t>256.</t>
  </si>
  <si>
    <t>257.</t>
  </si>
  <si>
    <t>Zapletálek</t>
  </si>
  <si>
    <t>POKLES</t>
  </si>
  <si>
    <t>258.</t>
  </si>
  <si>
    <t>Koblihová</t>
  </si>
  <si>
    <t>259.</t>
  </si>
  <si>
    <t>Švehlíková</t>
  </si>
  <si>
    <t>Silvie</t>
  </si>
  <si>
    <t>260.</t>
  </si>
  <si>
    <t>Štyks</t>
  </si>
  <si>
    <t>261.</t>
  </si>
  <si>
    <t>Řezáčová</t>
  </si>
  <si>
    <t>262.</t>
  </si>
  <si>
    <t>Řezáč</t>
  </si>
  <si>
    <t>263.</t>
  </si>
  <si>
    <t>Soustružník</t>
  </si>
  <si>
    <t>264.</t>
  </si>
  <si>
    <t>Janáček</t>
  </si>
  <si>
    <t>265.</t>
  </si>
  <si>
    <t>Moutvička</t>
  </si>
  <si>
    <t>266.</t>
  </si>
  <si>
    <t>267.</t>
  </si>
  <si>
    <t>268.</t>
  </si>
  <si>
    <t>Ferák</t>
  </si>
  <si>
    <t>MGC Vsetín</t>
  </si>
  <si>
    <t>269.</t>
  </si>
  <si>
    <t>270.</t>
  </si>
  <si>
    <t>Peňáz</t>
  </si>
  <si>
    <t>271.</t>
  </si>
  <si>
    <t>Löffelmann</t>
  </si>
  <si>
    <t>272.</t>
  </si>
  <si>
    <t>Prokeš</t>
  </si>
  <si>
    <t>273.</t>
  </si>
  <si>
    <t>Skupil</t>
  </si>
  <si>
    <t>Viktor</t>
  </si>
  <si>
    <t>274.</t>
  </si>
  <si>
    <t>Kovář</t>
  </si>
  <si>
    <t>275.</t>
  </si>
  <si>
    <t>Hudec</t>
  </si>
  <si>
    <t>Radoslav</t>
  </si>
  <si>
    <t>VTJ M</t>
  </si>
  <si>
    <t>276.</t>
  </si>
  <si>
    <t>Řehulka</t>
  </si>
  <si>
    <t>277.</t>
  </si>
  <si>
    <t>Machálek</t>
  </si>
  <si>
    <t>Dalibor</t>
  </si>
  <si>
    <t>278.</t>
  </si>
  <si>
    <t>Brettlová</t>
  </si>
  <si>
    <t>279.</t>
  </si>
  <si>
    <t>Rok</t>
  </si>
  <si>
    <t>280.</t>
  </si>
  <si>
    <t>Alois</t>
  </si>
  <si>
    <t>281.</t>
  </si>
  <si>
    <t>Komeda</t>
  </si>
  <si>
    <t>282.</t>
  </si>
  <si>
    <t>Dobrovolný</t>
  </si>
  <si>
    <t>Tibor</t>
  </si>
  <si>
    <t>283.</t>
  </si>
  <si>
    <t>Dobrovolná</t>
  </si>
  <si>
    <t>Karina</t>
  </si>
  <si>
    <t>284.</t>
  </si>
  <si>
    <t>285.</t>
  </si>
  <si>
    <t xml:space="preserve">Zubalíková </t>
  </si>
  <si>
    <t>Karolína</t>
  </si>
  <si>
    <t>286.</t>
  </si>
  <si>
    <t>287.</t>
  </si>
  <si>
    <t>Švandová</t>
  </si>
  <si>
    <t>MGC Polička</t>
  </si>
  <si>
    <t>288.</t>
  </si>
  <si>
    <t>Švanda</t>
  </si>
  <si>
    <t>289.</t>
  </si>
  <si>
    <t>VT 4</t>
  </si>
  <si>
    <t>290.</t>
  </si>
  <si>
    <t>291.</t>
  </si>
  <si>
    <t>Martinů</t>
  </si>
  <si>
    <t xml:space="preserve"> Ladislav</t>
  </si>
  <si>
    <t>292.</t>
  </si>
  <si>
    <t>Stolzová</t>
  </si>
  <si>
    <t>Svatava</t>
  </si>
  <si>
    <t>293.</t>
  </si>
  <si>
    <t>Tomaštík</t>
  </si>
  <si>
    <t>294.</t>
  </si>
  <si>
    <t>Beranová</t>
  </si>
  <si>
    <t>295.</t>
  </si>
  <si>
    <t>Hanák</t>
  </si>
  <si>
    <t>VTJ -</t>
  </si>
  <si>
    <t>296.</t>
  </si>
  <si>
    <t>Dostálek</t>
  </si>
  <si>
    <t>297.</t>
  </si>
  <si>
    <t>Dostálková</t>
  </si>
  <si>
    <t>Vladimíra</t>
  </si>
  <si>
    <t>298.</t>
  </si>
  <si>
    <t>Tošovský</t>
  </si>
  <si>
    <t>299.</t>
  </si>
  <si>
    <t>Vaněk</t>
  </si>
  <si>
    <t>300.</t>
  </si>
  <si>
    <t>Vaško</t>
  </si>
  <si>
    <t>301.</t>
  </si>
  <si>
    <t>Macho</t>
  </si>
  <si>
    <t>302.</t>
  </si>
  <si>
    <t>Mittner</t>
  </si>
  <si>
    <t>303.</t>
  </si>
  <si>
    <t>Šauer</t>
  </si>
  <si>
    <t>Cyril</t>
  </si>
  <si>
    <t>304.</t>
  </si>
  <si>
    <t>Straško</t>
  </si>
  <si>
    <t>Marián</t>
  </si>
  <si>
    <t>305.</t>
  </si>
  <si>
    <t>Nádaský</t>
  </si>
  <si>
    <t>306.</t>
  </si>
  <si>
    <t>Jonner</t>
  </si>
  <si>
    <t>307.</t>
  </si>
  <si>
    <t>VTJ 3</t>
  </si>
  <si>
    <t>308.</t>
  </si>
  <si>
    <t>Dvořák</t>
  </si>
  <si>
    <t>Patrik</t>
  </si>
  <si>
    <t>309.</t>
  </si>
  <si>
    <t>Želizňák</t>
  </si>
  <si>
    <t>310.</t>
  </si>
  <si>
    <t>Vlach</t>
  </si>
  <si>
    <t>311.</t>
  </si>
  <si>
    <t>Vyšková</t>
  </si>
  <si>
    <t>Erika</t>
  </si>
  <si>
    <t>312.</t>
  </si>
  <si>
    <t>Chládek</t>
  </si>
  <si>
    <t>313.</t>
  </si>
  <si>
    <t>Štěpán</t>
  </si>
  <si>
    <t>314.</t>
  </si>
  <si>
    <t>Marcela</t>
  </si>
  <si>
    <t>315.</t>
  </si>
  <si>
    <t>Hornek</t>
  </si>
  <si>
    <t>316.</t>
  </si>
  <si>
    <t>317.</t>
  </si>
  <si>
    <t>Štropová</t>
  </si>
  <si>
    <t>Nikola</t>
  </si>
  <si>
    <t>VTJ 2</t>
  </si>
  <si>
    <t>318.</t>
  </si>
  <si>
    <t>Papoušek</t>
  </si>
  <si>
    <t>319.</t>
  </si>
  <si>
    <t>Růžička</t>
  </si>
  <si>
    <t>320.</t>
  </si>
  <si>
    <t>Martínek</t>
  </si>
  <si>
    <t>321.</t>
  </si>
  <si>
    <t>322.</t>
  </si>
  <si>
    <t>Prajerová</t>
  </si>
  <si>
    <t>Sabina</t>
  </si>
  <si>
    <t>323.</t>
  </si>
  <si>
    <t>Prajer</t>
  </si>
  <si>
    <t>324.</t>
  </si>
  <si>
    <t>Malý</t>
  </si>
  <si>
    <t>325.</t>
  </si>
  <si>
    <t>Rejhon</t>
  </si>
  <si>
    <t>SK Mlýn Přerov</t>
  </si>
  <si>
    <t>326.</t>
  </si>
  <si>
    <t>Vybíralík</t>
  </si>
  <si>
    <t>327.</t>
  </si>
  <si>
    <t>Hájek</t>
  </si>
  <si>
    <t>328.</t>
  </si>
  <si>
    <t>329.</t>
  </si>
  <si>
    <t>330.</t>
  </si>
  <si>
    <t>Černák</t>
  </si>
  <si>
    <t>331.</t>
  </si>
  <si>
    <t>Handlová</t>
  </si>
  <si>
    <t>Simona</t>
  </si>
  <si>
    <t>332.</t>
  </si>
  <si>
    <t>333.</t>
  </si>
  <si>
    <t>Bendová</t>
  </si>
  <si>
    <t>Veronika</t>
  </si>
  <si>
    <t>334.</t>
  </si>
  <si>
    <t>Kamarád</t>
  </si>
  <si>
    <t>335.</t>
  </si>
  <si>
    <t>Kadidlová</t>
  </si>
  <si>
    <t>336.</t>
  </si>
  <si>
    <t>Chalupa</t>
  </si>
  <si>
    <t>338.</t>
  </si>
  <si>
    <t>Metelka</t>
  </si>
  <si>
    <t>původně uvedena špatná kategorie - změna VT</t>
  </si>
  <si>
    <t>339.</t>
  </si>
  <si>
    <t>Vašica</t>
  </si>
  <si>
    <t>340.</t>
  </si>
  <si>
    <t>Zbránek</t>
  </si>
  <si>
    <t>341.</t>
  </si>
  <si>
    <t>Valeš</t>
  </si>
  <si>
    <t>342.</t>
  </si>
  <si>
    <t>Fryšová</t>
  </si>
  <si>
    <t>343.</t>
  </si>
  <si>
    <t>Smejkal</t>
  </si>
  <si>
    <t>344.</t>
  </si>
  <si>
    <t>345.</t>
  </si>
  <si>
    <t>346.</t>
  </si>
  <si>
    <t>Nakládal</t>
  </si>
  <si>
    <t>Luděk</t>
  </si>
  <si>
    <t>347.</t>
  </si>
  <si>
    <t>Hykel</t>
  </si>
  <si>
    <t>348.</t>
  </si>
  <si>
    <t>Fríd</t>
  </si>
  <si>
    <t>349.</t>
  </si>
  <si>
    <t>Hlinka</t>
  </si>
  <si>
    <t>350.</t>
  </si>
  <si>
    <t>Stančík</t>
  </si>
  <si>
    <t>351.</t>
  </si>
  <si>
    <t>Havrda</t>
  </si>
  <si>
    <t>352.</t>
  </si>
  <si>
    <t>Kocman</t>
  </si>
  <si>
    <t>353.</t>
  </si>
  <si>
    <t>354.</t>
  </si>
  <si>
    <t>Zemánek</t>
  </si>
  <si>
    <t xml:space="preserve">Petr </t>
  </si>
  <si>
    <t>355.</t>
  </si>
  <si>
    <t>Karbus</t>
  </si>
  <si>
    <t>356.</t>
  </si>
  <si>
    <t>357.</t>
  </si>
  <si>
    <t>358.</t>
  </si>
  <si>
    <t>359.</t>
  </si>
  <si>
    <t>Fantal</t>
  </si>
  <si>
    <t>360.</t>
  </si>
  <si>
    <t>361.</t>
  </si>
  <si>
    <t>Fajmon</t>
  </si>
  <si>
    <t>362.</t>
  </si>
  <si>
    <t>363.</t>
  </si>
  <si>
    <t>Honková</t>
  </si>
  <si>
    <t>Tereza</t>
  </si>
  <si>
    <t>364.</t>
  </si>
  <si>
    <t>Škaloud</t>
  </si>
  <si>
    <t>365.</t>
  </si>
  <si>
    <t>Škaloudová</t>
  </si>
  <si>
    <t>Dita</t>
  </si>
  <si>
    <t>366.</t>
  </si>
  <si>
    <t>Levová</t>
  </si>
  <si>
    <t>Kateřina</t>
  </si>
  <si>
    <t>VTJ 5</t>
  </si>
  <si>
    <t>367.</t>
  </si>
  <si>
    <t>Rečka</t>
  </si>
  <si>
    <t>368.</t>
  </si>
  <si>
    <t>Bebejová</t>
  </si>
  <si>
    <t>369.</t>
  </si>
  <si>
    <t xml:space="preserve">Broumská </t>
  </si>
  <si>
    <t>Irena</t>
  </si>
  <si>
    <t>SK DK Chomutov</t>
  </si>
  <si>
    <t>370.</t>
  </si>
  <si>
    <t>371.</t>
  </si>
  <si>
    <t>Blahoslav</t>
  </si>
  <si>
    <t>372.</t>
  </si>
  <si>
    <t>Pospíšil</t>
  </si>
  <si>
    <t>373.</t>
  </si>
  <si>
    <t>Radnicová</t>
  </si>
  <si>
    <t>374.</t>
  </si>
  <si>
    <t>Satoranská</t>
  </si>
  <si>
    <t>375.</t>
  </si>
  <si>
    <t>Hradcová</t>
  </si>
  <si>
    <t>376.</t>
  </si>
  <si>
    <t>Hradec</t>
  </si>
  <si>
    <t>377.</t>
  </si>
  <si>
    <t>Satoránský</t>
  </si>
  <si>
    <t>378.</t>
  </si>
  <si>
    <t>Lišková</t>
  </si>
  <si>
    <t>379.</t>
  </si>
  <si>
    <t>Krčma</t>
  </si>
  <si>
    <t>380.</t>
  </si>
  <si>
    <t>Lundák</t>
  </si>
  <si>
    <t>381.</t>
  </si>
  <si>
    <t>Skácel</t>
  </si>
  <si>
    <t>JR Golf Rychnov n.K.</t>
  </si>
  <si>
    <t>382.</t>
  </si>
  <si>
    <t>Janichová</t>
  </si>
  <si>
    <t>Jitka</t>
  </si>
  <si>
    <t>383.</t>
  </si>
  <si>
    <t>Medlík</t>
  </si>
  <si>
    <t>384.</t>
  </si>
  <si>
    <t>385.</t>
  </si>
  <si>
    <t>Modlitba</t>
  </si>
  <si>
    <t>386.</t>
  </si>
  <si>
    <t>Dušek</t>
  </si>
  <si>
    <t>387.</t>
  </si>
  <si>
    <t>Janich</t>
  </si>
  <si>
    <t>388.</t>
  </si>
  <si>
    <t>Pohajdová</t>
  </si>
  <si>
    <t>Alena</t>
  </si>
  <si>
    <t>389.</t>
  </si>
  <si>
    <t>Miškechová</t>
  </si>
  <si>
    <t>390.</t>
  </si>
  <si>
    <t>Richterová</t>
  </si>
  <si>
    <t>391.</t>
  </si>
  <si>
    <t>Nakládalová</t>
  </si>
  <si>
    <t>VTJ 1</t>
  </si>
  <si>
    <t>392.</t>
  </si>
  <si>
    <t>Šustová</t>
  </si>
  <si>
    <t>393.</t>
  </si>
  <si>
    <t xml:space="preserve">Romana </t>
  </si>
  <si>
    <t>394.</t>
  </si>
  <si>
    <t>Olah</t>
  </si>
  <si>
    <t>395.</t>
  </si>
  <si>
    <t>Skřivánek</t>
  </si>
  <si>
    <t>396.</t>
  </si>
  <si>
    <t>Zachová</t>
  </si>
  <si>
    <t>397.</t>
  </si>
  <si>
    <t>Ligačová</t>
  </si>
  <si>
    <t>398.</t>
  </si>
  <si>
    <t>399.</t>
  </si>
  <si>
    <t>Emmer</t>
  </si>
  <si>
    <t>400.</t>
  </si>
  <si>
    <t>Hasch</t>
  </si>
  <si>
    <t>401.</t>
  </si>
  <si>
    <t>Kutra</t>
  </si>
  <si>
    <t>Radomil</t>
  </si>
  <si>
    <t>402.</t>
  </si>
  <si>
    <t>Skoupý</t>
  </si>
  <si>
    <t>403.</t>
  </si>
  <si>
    <t>Kadidlo</t>
  </si>
  <si>
    <t>404.</t>
  </si>
  <si>
    <t>Šubertová</t>
  </si>
  <si>
    <t>405.</t>
  </si>
  <si>
    <t>Doruška</t>
  </si>
  <si>
    <t>406.</t>
  </si>
  <si>
    <t>Sniehottová</t>
  </si>
  <si>
    <t>Iva</t>
  </si>
  <si>
    <t>407.</t>
  </si>
  <si>
    <t>408.</t>
  </si>
  <si>
    <t>Modlík</t>
  </si>
  <si>
    <t>409.</t>
  </si>
  <si>
    <t>Tomášek</t>
  </si>
  <si>
    <t>410.</t>
  </si>
  <si>
    <t>Šuková</t>
  </si>
  <si>
    <t>411.</t>
  </si>
  <si>
    <t>Janeček</t>
  </si>
  <si>
    <t>412.</t>
  </si>
  <si>
    <t>Šťasta</t>
  </si>
  <si>
    <t>413.</t>
  </si>
  <si>
    <t>Dobrý</t>
  </si>
  <si>
    <t>VTJ 4</t>
  </si>
  <si>
    <t>414.</t>
  </si>
  <si>
    <t>Ota</t>
  </si>
  <si>
    <t>415.</t>
  </si>
  <si>
    <t>Svetková</t>
  </si>
  <si>
    <t>416.</t>
  </si>
  <si>
    <t>Krajčovič</t>
  </si>
  <si>
    <t>417.</t>
  </si>
  <si>
    <t>Volfová</t>
  </si>
  <si>
    <t>418.</t>
  </si>
  <si>
    <t>419.</t>
  </si>
  <si>
    <t>Petržela</t>
  </si>
  <si>
    <t>420.</t>
  </si>
  <si>
    <t>Krafek</t>
  </si>
  <si>
    <t>421.</t>
  </si>
  <si>
    <t>Vejtrubová</t>
  </si>
  <si>
    <t>422.</t>
  </si>
  <si>
    <t>Raška</t>
  </si>
  <si>
    <t>423.</t>
  </si>
  <si>
    <t>Honskus</t>
  </si>
  <si>
    <t>Matěj</t>
  </si>
  <si>
    <t>424.</t>
  </si>
  <si>
    <t>Filip</t>
  </si>
  <si>
    <t>425.</t>
  </si>
  <si>
    <t>Hradílková</t>
  </si>
  <si>
    <t>Katka</t>
  </si>
  <si>
    <t>426.</t>
  </si>
  <si>
    <t>427.</t>
  </si>
  <si>
    <t>Škurková</t>
  </si>
  <si>
    <t>428.</t>
  </si>
  <si>
    <t>429.</t>
  </si>
  <si>
    <t>Norek</t>
  </si>
  <si>
    <t>430.</t>
  </si>
  <si>
    <t>Kubantová</t>
  </si>
  <si>
    <t>Lucie</t>
  </si>
  <si>
    <t>431.</t>
  </si>
  <si>
    <t>Kníže</t>
  </si>
  <si>
    <t>Katalin</t>
  </si>
  <si>
    <t>432.</t>
  </si>
  <si>
    <t>Doležálek</t>
  </si>
  <si>
    <t>433.</t>
  </si>
  <si>
    <t>Kolářová</t>
  </si>
  <si>
    <t>434.</t>
  </si>
  <si>
    <t>Krubner</t>
  </si>
  <si>
    <t>435.</t>
  </si>
  <si>
    <t>436.</t>
  </si>
  <si>
    <t>Veselák</t>
  </si>
  <si>
    <t>437.</t>
  </si>
  <si>
    <t>Zouna</t>
  </si>
  <si>
    <t>438.</t>
  </si>
  <si>
    <t>Bartošková</t>
  </si>
  <si>
    <t>439.</t>
  </si>
  <si>
    <t>Hrabalík</t>
  </si>
  <si>
    <t>440.</t>
  </si>
  <si>
    <t>Kuthan</t>
  </si>
  <si>
    <t>441.</t>
  </si>
  <si>
    <t>Wolf</t>
  </si>
  <si>
    <t>442.</t>
  </si>
  <si>
    <t>Bertels</t>
  </si>
  <si>
    <t>443.</t>
  </si>
  <si>
    <t>444.</t>
  </si>
  <si>
    <t>Tošovská</t>
  </si>
  <si>
    <t>445.</t>
  </si>
  <si>
    <t>Luxa</t>
  </si>
  <si>
    <t>446.</t>
  </si>
  <si>
    <t>Remiš</t>
  </si>
  <si>
    <t>447.</t>
  </si>
  <si>
    <t>Petrů</t>
  </si>
  <si>
    <t>448.</t>
  </si>
  <si>
    <t>Libigerová</t>
  </si>
  <si>
    <t>449.</t>
  </si>
  <si>
    <t>Čejka</t>
  </si>
  <si>
    <t>450.</t>
  </si>
  <si>
    <t>451.</t>
  </si>
  <si>
    <t>JR Golf Rychnov n.K</t>
  </si>
  <si>
    <t>452.</t>
  </si>
  <si>
    <t>453.</t>
  </si>
  <si>
    <t>Hostašová</t>
  </si>
  <si>
    <t>Daniela</t>
  </si>
  <si>
    <t>454.</t>
  </si>
  <si>
    <t>Dvorská</t>
  </si>
  <si>
    <t>455.</t>
  </si>
  <si>
    <t>456.</t>
  </si>
  <si>
    <t>Tichá</t>
  </si>
  <si>
    <t>Andrea</t>
  </si>
  <si>
    <t>457.</t>
  </si>
  <si>
    <t>Roubalíková</t>
  </si>
  <si>
    <t>Dagmar</t>
  </si>
  <si>
    <t>458.</t>
  </si>
  <si>
    <t>Coufalíková</t>
  </si>
  <si>
    <t>459.</t>
  </si>
  <si>
    <t>460.</t>
  </si>
  <si>
    <t>461.</t>
  </si>
  <si>
    <t>Vratislav</t>
  </si>
  <si>
    <t>462.</t>
  </si>
  <si>
    <t>Sopko</t>
  </si>
  <si>
    <t>463.</t>
  </si>
  <si>
    <t>Sodoma</t>
  </si>
  <si>
    <t>464.</t>
  </si>
  <si>
    <t>Zavadilová</t>
  </si>
  <si>
    <t>Romana</t>
  </si>
  <si>
    <t>465.</t>
  </si>
  <si>
    <t>Ságnerová</t>
  </si>
  <si>
    <t>466.</t>
  </si>
  <si>
    <t>Jiráček</t>
  </si>
  <si>
    <t>467.</t>
  </si>
  <si>
    <t>Čeladník</t>
  </si>
  <si>
    <t>468.</t>
  </si>
  <si>
    <t>Talašová</t>
  </si>
  <si>
    <t>469.</t>
  </si>
  <si>
    <t>470.</t>
  </si>
  <si>
    <t>Martinec</t>
  </si>
  <si>
    <t>471.</t>
  </si>
  <si>
    <t>472.</t>
  </si>
  <si>
    <t>Decastellová</t>
  </si>
  <si>
    <t>473.</t>
  </si>
  <si>
    <t>Kollárik</t>
  </si>
  <si>
    <t>474.</t>
  </si>
  <si>
    <t>Hálová</t>
  </si>
  <si>
    <t>475.</t>
  </si>
  <si>
    <t>476.</t>
  </si>
  <si>
    <t>Berka</t>
  </si>
  <si>
    <t>477.</t>
  </si>
  <si>
    <t>Votík</t>
  </si>
  <si>
    <t>478.</t>
  </si>
  <si>
    <t>Sekaninová</t>
  </si>
  <si>
    <t>479.</t>
  </si>
  <si>
    <t>Svobodová</t>
  </si>
  <si>
    <t>480.</t>
  </si>
  <si>
    <t>Kačer</t>
  </si>
  <si>
    <t>481.</t>
  </si>
  <si>
    <t>482.</t>
  </si>
  <si>
    <t>Luxová</t>
  </si>
  <si>
    <t>Barbora</t>
  </si>
  <si>
    <t>483.</t>
  </si>
  <si>
    <t>Zelený</t>
  </si>
  <si>
    <t>484.</t>
  </si>
  <si>
    <t>Mizerová</t>
  </si>
  <si>
    <t>485.</t>
  </si>
  <si>
    <t>Benešová</t>
  </si>
  <si>
    <t>Aneta</t>
  </si>
  <si>
    <t>486.</t>
  </si>
  <si>
    <t>487.</t>
  </si>
  <si>
    <t>Drozd</t>
  </si>
  <si>
    <t>488.</t>
  </si>
  <si>
    <t>489.</t>
  </si>
  <si>
    <t>Hnízdil</t>
  </si>
  <si>
    <t>490.</t>
  </si>
  <si>
    <t>Arlt</t>
  </si>
  <si>
    <t>491.</t>
  </si>
  <si>
    <t>Jiráčková</t>
  </si>
  <si>
    <t>492.</t>
  </si>
  <si>
    <t>Roubalík</t>
  </si>
  <si>
    <t>493.</t>
  </si>
  <si>
    <t>Rajhelová</t>
  </si>
  <si>
    <t>Zdeňka</t>
  </si>
  <si>
    <t>494.</t>
  </si>
  <si>
    <t>495.</t>
  </si>
  <si>
    <t>496.</t>
  </si>
  <si>
    <t>Němec</t>
  </si>
  <si>
    <t>Arnošt</t>
  </si>
  <si>
    <t>497.</t>
  </si>
  <si>
    <t>Lakomý</t>
  </si>
  <si>
    <t>Hynek</t>
  </si>
  <si>
    <t>VTS -</t>
  </si>
  <si>
    <t>498.</t>
  </si>
  <si>
    <t>499.</t>
  </si>
  <si>
    <t>Bubeník</t>
  </si>
  <si>
    <t>500.</t>
  </si>
  <si>
    <t>Mitera</t>
  </si>
  <si>
    <t>501.</t>
  </si>
  <si>
    <t>Říha</t>
  </si>
  <si>
    <t>502.</t>
  </si>
  <si>
    <t>Čosič</t>
  </si>
  <si>
    <t>Rajko</t>
  </si>
  <si>
    <t>503.</t>
  </si>
  <si>
    <t>Zemlyakov</t>
  </si>
  <si>
    <t>Oleg</t>
  </si>
  <si>
    <t>504.</t>
  </si>
  <si>
    <t>Špačková</t>
  </si>
  <si>
    <t>Bětka</t>
  </si>
  <si>
    <t>505.</t>
  </si>
  <si>
    <t>Šarkozi</t>
  </si>
  <si>
    <t>506.</t>
  </si>
  <si>
    <t>Kutáč</t>
  </si>
  <si>
    <t>507.</t>
  </si>
  <si>
    <t>Večerka</t>
  </si>
  <si>
    <t>508.</t>
  </si>
  <si>
    <t>Bubík</t>
  </si>
  <si>
    <t>509.</t>
  </si>
  <si>
    <t>Trebichalská</t>
  </si>
  <si>
    <t>Adamík</t>
  </si>
  <si>
    <t>TJ Bystřice p.Host.</t>
  </si>
  <si>
    <t>Zicháčková</t>
  </si>
  <si>
    <t>(Bartoňová)</t>
  </si>
  <si>
    <t>Daněček</t>
  </si>
  <si>
    <t>Dvorník</t>
  </si>
  <si>
    <t>Fridrich</t>
  </si>
  <si>
    <t>Krešimír</t>
  </si>
  <si>
    <t>zemřel</t>
  </si>
  <si>
    <t>Fridrik</t>
  </si>
  <si>
    <t>Achim</t>
  </si>
  <si>
    <t>Fridriková</t>
  </si>
  <si>
    <t>Fryšták</t>
  </si>
  <si>
    <t>Gába</t>
  </si>
  <si>
    <t>1.DGC Bystřice p.Host.</t>
  </si>
  <si>
    <t>Hradil</t>
  </si>
  <si>
    <t>Taťána</t>
  </si>
  <si>
    <t>Hrivňák</t>
  </si>
  <si>
    <t>Hudeček</t>
  </si>
  <si>
    <t>Krutil</t>
  </si>
  <si>
    <t>Nelešovská</t>
  </si>
  <si>
    <t>Perutka</t>
  </si>
  <si>
    <t>Půček</t>
  </si>
  <si>
    <t>Seifert</t>
  </si>
  <si>
    <t>Smílek</t>
  </si>
  <si>
    <t>Stračinský</t>
  </si>
  <si>
    <t>Šimanský</t>
  </si>
  <si>
    <t>Tesař</t>
  </si>
  <si>
    <t>Urbancová</t>
  </si>
  <si>
    <t>Vaculíková</t>
  </si>
  <si>
    <t>poř.</t>
  </si>
  <si>
    <t>jméno</t>
  </si>
  <si>
    <t>vt</t>
  </si>
  <si>
    <t>Sum</t>
  </si>
  <si>
    <t>příjmení</t>
  </si>
  <si>
    <t>prům.</t>
  </si>
  <si>
    <t>body</t>
  </si>
  <si>
    <t>Výsledky - absolutní kategorie</t>
  </si>
  <si>
    <t>Výsledková listina</t>
  </si>
  <si>
    <t>4. Open + II. liga</t>
  </si>
  <si>
    <t>Ředitel turnaje :</t>
  </si>
  <si>
    <t>Hl. rozhodčí :</t>
  </si>
  <si>
    <t>Pom. Rozhodčí :</t>
  </si>
  <si>
    <t>Jury :</t>
  </si>
  <si>
    <t>poř</t>
  </si>
  <si>
    <t>Kat</t>
  </si>
  <si>
    <t>Vt</t>
  </si>
  <si>
    <t>k1</t>
  </si>
  <si>
    <t>k2</t>
  </si>
  <si>
    <t>k3</t>
  </si>
  <si>
    <t>k4</t>
  </si>
  <si>
    <t>r1</t>
  </si>
  <si>
    <t>r2</t>
  </si>
  <si>
    <t>prů</t>
  </si>
  <si>
    <t>Reg. č.</t>
  </si>
  <si>
    <t>k5</t>
  </si>
  <si>
    <t>k6</t>
  </si>
  <si>
    <t>k7</t>
  </si>
  <si>
    <t>k8</t>
  </si>
  <si>
    <t>k9</t>
  </si>
  <si>
    <t>k10</t>
  </si>
  <si>
    <t>kol</t>
  </si>
  <si>
    <t>Vsetín</t>
  </si>
  <si>
    <t>?</t>
  </si>
  <si>
    <t>Ivan Roemer</t>
  </si>
  <si>
    <t>Hrstka</t>
  </si>
  <si>
    <t xml:space="preserve"> - </t>
  </si>
  <si>
    <t>Muži (20 až 45 let)</t>
  </si>
  <si>
    <t>Klub / oddíl</t>
  </si>
  <si>
    <t>Senioři (muži 46 a více let)</t>
  </si>
  <si>
    <t>Ženy (20 a více let)</t>
  </si>
  <si>
    <t>Junioři (16 až 19 let)</t>
  </si>
  <si>
    <t>Žáci (do 15 let)</t>
  </si>
  <si>
    <t>2006-07-26, 22.00, Ivan Doležel, předběžná</t>
  </si>
  <si>
    <t/>
  </si>
  <si>
    <t>8 bodů</t>
  </si>
  <si>
    <t>Čeladník Petr</t>
  </si>
  <si>
    <t>4. OPEN 2006</t>
  </si>
  <si>
    <t xml:space="preserve">II. liga - Morava - jih (smíšená družstva) </t>
  </si>
  <si>
    <t>Vsetín 18. 6. 2006</t>
  </si>
  <si>
    <t>Rimpler Jiří</t>
  </si>
  <si>
    <t>Šenkyřík Vít</t>
  </si>
  <si>
    <t>Rimpler Josef</t>
  </si>
  <si>
    <t>Láník Jan</t>
  </si>
  <si>
    <t>12 bodů</t>
  </si>
  <si>
    <t>1.DGC Bystřice p.Host. B</t>
  </si>
  <si>
    <t>Mikulík Oldřich</t>
  </si>
  <si>
    <t>Metelka Radim</t>
  </si>
  <si>
    <t>Vašica Miroslav</t>
  </si>
  <si>
    <t>10 bodů</t>
  </si>
  <si>
    <t>9 bodů</t>
  </si>
  <si>
    <t>Arlt Milan</t>
  </si>
  <si>
    <t>Špačková Alžběta</t>
  </si>
  <si>
    <t>Zbránek Martin</t>
  </si>
  <si>
    <t>Růžička Michal</t>
  </si>
  <si>
    <t>Chalupa Tomáš</t>
  </si>
  <si>
    <t>MGC Holešov B</t>
  </si>
  <si>
    <t>Roubalíková Dagmar</t>
  </si>
  <si>
    <t>Novák Blahoslav</t>
  </si>
  <si>
    <t>Tichá Andrea</t>
  </si>
  <si>
    <t>Roubalík Petr</t>
  </si>
  <si>
    <t>Bubík Michal</t>
  </si>
  <si>
    <t>TJ Start Brno</t>
  </si>
  <si>
    <t>7 bodů</t>
  </si>
  <si>
    <t>Škurek Svatopluk</t>
  </si>
  <si>
    <t>Složil Petr</t>
  </si>
  <si>
    <t>ostatní</t>
  </si>
  <si>
    <t>0 bodů</t>
  </si>
  <si>
    <t>Pořadí v 9.kole soutěže:</t>
  </si>
  <si>
    <t>MGC Jedovnice A</t>
  </si>
  <si>
    <t>1. DGC Bystřice pod Hostýnem B</t>
  </si>
  <si>
    <t>II. liga Morava-jih</t>
  </si>
  <si>
    <t>sezóna 2005/2006</t>
  </si>
  <si>
    <t>Celková tabulka</t>
  </si>
  <si>
    <t>II. Liga Morava-jih                        smíšená družstva</t>
  </si>
  <si>
    <t>1. kolo   Jedovnice</t>
  </si>
  <si>
    <t xml:space="preserve">2. kolo   Bystřice </t>
  </si>
  <si>
    <t>3. kolo        Hulín</t>
  </si>
  <si>
    <t>4. kolo      Přerov</t>
  </si>
  <si>
    <t>5. kolo     Start Brno</t>
  </si>
  <si>
    <t>6. kolo  Blansko</t>
  </si>
  <si>
    <t>7. kolo   Holešov</t>
  </si>
  <si>
    <t>8. kolo    Tovačov</t>
  </si>
  <si>
    <t>Celkem</t>
  </si>
  <si>
    <t>údery</t>
  </si>
  <si>
    <t>KDG Tovačov "B"</t>
  </si>
  <si>
    <t>MGC Jedovnice "A"</t>
  </si>
  <si>
    <t>MGC Jedovnice "B"</t>
  </si>
  <si>
    <t>1. DGC Bysttřice p. H. "B"</t>
  </si>
  <si>
    <t>MGC Holešov "B"</t>
  </si>
  <si>
    <t>Taurus Prostějov</t>
  </si>
  <si>
    <t>KGB Kojetín "B"</t>
  </si>
  <si>
    <t>2016 úderů</t>
  </si>
  <si>
    <t>9. kolo  Vsetín</t>
  </si>
  <si>
    <t>10. kolo    Prostějov</t>
  </si>
  <si>
    <t>429 úderů</t>
  </si>
  <si>
    <t>460 úderů</t>
  </si>
  <si>
    <t>486 úderů</t>
  </si>
  <si>
    <t>508 úderů</t>
  </si>
  <si>
    <t>1219 úderů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</si>
</sst>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0.000"/>
    <numFmt numFmtId="167" formatCode="000\ 00"/>
    <numFmt numFmtId="168" formatCode="#,##0.000\ _K_č"/>
    <numFmt numFmtId="169" formatCode="0.0000"/>
    <numFmt numFmtId="170" formatCode="#,##0.00\ &quot;Kč&quot;"/>
    <numFmt numFmtId="171" formatCode="#,##0.0"/>
  </numFmts>
  <fonts count="43">
    <font>
      <sz val="10"/>
      <name val="Arial"/>
      <family val="0"/>
    </font>
    <font>
      <sz val="8"/>
      <name val="Arial CE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8"/>
      <color indexed="23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8"/>
      <color indexed="14"/>
      <name val="Arial CE"/>
      <family val="2"/>
    </font>
    <font>
      <sz val="8"/>
      <color indexed="14"/>
      <name val="Arial CE"/>
      <family val="2"/>
    </font>
    <font>
      <b/>
      <sz val="8"/>
      <color indexed="17"/>
      <name val="Arial CE"/>
      <family val="2"/>
    </font>
    <font>
      <sz val="8"/>
      <color indexed="17"/>
      <name val="Arial CE"/>
      <family val="2"/>
    </font>
    <font>
      <sz val="8"/>
      <color indexed="16"/>
      <name val="Arial CE"/>
      <family val="2"/>
    </font>
    <font>
      <b/>
      <sz val="8"/>
      <color indexed="16"/>
      <name val="Arial CE"/>
      <family val="2"/>
    </font>
    <font>
      <b/>
      <sz val="9"/>
      <color indexed="8"/>
      <name val="Garamond"/>
      <family val="1"/>
    </font>
    <font>
      <b/>
      <sz val="9"/>
      <name val="Garamond"/>
      <family val="1"/>
    </font>
    <font>
      <sz val="9"/>
      <color indexed="8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9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b/>
      <sz val="4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9"/>
      <color indexed="8"/>
      <name val="Arial CE"/>
      <family val="0"/>
    </font>
    <font>
      <sz val="10"/>
      <color indexed="8"/>
      <name val="MS Sans Serif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Garamond"/>
      <family val="1"/>
    </font>
    <font>
      <b/>
      <sz val="12"/>
      <name val="Garamond"/>
      <family val="1"/>
    </font>
    <font>
      <sz val="8"/>
      <name val="Garamond"/>
      <family val="1"/>
    </font>
    <font>
      <b/>
      <sz val="14"/>
      <name val="Arial CE"/>
      <family val="2"/>
    </font>
    <font>
      <sz val="10"/>
      <name val="MS Sans Serif"/>
      <family val="0"/>
    </font>
    <font>
      <b/>
      <sz val="12"/>
      <name val="Arial CE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8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 indent="1"/>
    </xf>
    <xf numFmtId="0" fontId="4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 indent="1"/>
    </xf>
    <xf numFmtId="0" fontId="10" fillId="5" borderId="0" xfId="0" applyFont="1" applyFill="1" applyBorder="1" applyAlignment="1">
      <alignment horizontal="center"/>
    </xf>
    <xf numFmtId="49" fontId="1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0" fontId="8" fillId="6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4" fillId="0" borderId="13" xfId="0" applyFont="1" applyFill="1" applyBorder="1" applyAlignment="1" applyProtection="1">
      <alignment/>
      <protection/>
    </xf>
    <xf numFmtId="0" fontId="15" fillId="0" borderId="14" xfId="0" applyFont="1" applyFill="1" applyBorder="1" applyAlignment="1" applyProtection="1">
      <alignment/>
      <protection/>
    </xf>
    <xf numFmtId="0" fontId="15" fillId="0" borderId="13" xfId="0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4" fillId="5" borderId="1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9" borderId="16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wrapText="1"/>
    </xf>
    <xf numFmtId="0" fontId="26" fillId="0" borderId="0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19" fillId="10" borderId="0" xfId="0" applyFont="1" applyFill="1" applyBorder="1" applyAlignment="1" applyProtection="1">
      <alignment/>
      <protection/>
    </xf>
    <xf numFmtId="0" fontId="19" fillId="10" borderId="0" xfId="0" applyFont="1" applyFill="1" applyBorder="1" applyAlignment="1" applyProtection="1">
      <alignment horizontal="center"/>
      <protection/>
    </xf>
    <xf numFmtId="0" fontId="19" fillId="10" borderId="0" xfId="0" applyFont="1" applyFill="1" applyAlignment="1">
      <alignment horizontal="center"/>
    </xf>
    <xf numFmtId="2" fontId="19" fillId="10" borderId="0" xfId="0" applyNumberFormat="1" applyFont="1" applyFill="1" applyAlignment="1">
      <alignment horizontal="center"/>
    </xf>
    <xf numFmtId="166" fontId="19" fillId="10" borderId="0" xfId="0" applyNumberFormat="1" applyFont="1" applyFill="1" applyAlignment="1">
      <alignment horizontal="center"/>
    </xf>
    <xf numFmtId="0" fontId="18" fillId="11" borderId="0" xfId="0" applyFont="1" applyFill="1" applyBorder="1" applyAlignment="1" applyProtection="1">
      <alignment horizontal="center"/>
      <protection locked="0"/>
    </xf>
    <xf numFmtId="0" fontId="20" fillId="11" borderId="0" xfId="0" applyFont="1" applyFill="1" applyAlignment="1" applyProtection="1">
      <alignment horizontal="center"/>
      <protection locked="0"/>
    </xf>
    <xf numFmtId="0" fontId="20" fillId="11" borderId="0" xfId="0" applyFont="1" applyFill="1" applyBorder="1" applyAlignment="1" applyProtection="1">
      <alignment horizontal="center"/>
      <protection locked="0"/>
    </xf>
    <xf numFmtId="0" fontId="19" fillId="11" borderId="0" xfId="0" applyFont="1" applyFill="1" applyBorder="1" applyAlignment="1" applyProtection="1">
      <alignment horizontal="center"/>
      <protection locked="0"/>
    </xf>
    <xf numFmtId="0" fontId="0" fillId="0" borderId="0" xfId="20">
      <alignment/>
      <protection/>
    </xf>
    <xf numFmtId="0" fontId="25" fillId="0" borderId="0" xfId="20" applyFont="1">
      <alignment/>
      <protection/>
    </xf>
    <xf numFmtId="0" fontId="28" fillId="0" borderId="0" xfId="20" applyFont="1" applyAlignment="1">
      <alignment horizontal="center"/>
      <protection/>
    </xf>
    <xf numFmtId="0" fontId="27" fillId="0" borderId="0" xfId="20" applyFont="1" applyAlignment="1">
      <alignment horizontal="center"/>
      <protection/>
    </xf>
    <xf numFmtId="0" fontId="0" fillId="0" borderId="0" xfId="20" applyAlignment="1">
      <alignment/>
      <protection/>
    </xf>
    <xf numFmtId="0" fontId="0" fillId="0" borderId="0" xfId="20" applyAlignment="1">
      <alignment horizontal="center"/>
      <protection/>
    </xf>
    <xf numFmtId="0" fontId="29" fillId="0" borderId="0" xfId="20" applyFont="1" applyAlignment="1">
      <alignment horizontal="center" vertical="center"/>
      <protection/>
    </xf>
    <xf numFmtId="0" fontId="28" fillId="0" borderId="0" xfId="20" applyFont="1" applyAlignment="1">
      <alignment/>
      <protection/>
    </xf>
    <xf numFmtId="0" fontId="30" fillId="0" borderId="0" xfId="20" applyFont="1" applyAlignment="1">
      <alignment horizontal="left"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right"/>
      <protection/>
    </xf>
    <xf numFmtId="0" fontId="30" fillId="0" borderId="0" xfId="20" applyFont="1" applyAlignment="1">
      <alignment horizontal="right"/>
      <protection/>
    </xf>
    <xf numFmtId="0" fontId="26" fillId="0" borderId="0" xfId="20" applyFont="1" applyAlignment="1">
      <alignment horizontal="left"/>
      <protection/>
    </xf>
    <xf numFmtId="0" fontId="31" fillId="12" borderId="18" xfId="22" applyFont="1" applyFill="1" applyBorder="1" applyAlignment="1">
      <alignment horizontal="center"/>
      <protection/>
    </xf>
    <xf numFmtId="0" fontId="10" fillId="12" borderId="18" xfId="22" applyFont="1" applyFill="1" applyBorder="1" applyAlignment="1">
      <alignment horizontal="center"/>
      <protection/>
    </xf>
    <xf numFmtId="0" fontId="31" fillId="12" borderId="18" xfId="22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18" fillId="10" borderId="0" xfId="0" applyFont="1" applyFill="1" applyBorder="1" applyAlignment="1" applyProtection="1">
      <alignment horizontal="center"/>
      <protection/>
    </xf>
    <xf numFmtId="0" fontId="19" fillId="9" borderId="19" xfId="0" applyFont="1" applyFill="1" applyBorder="1" applyAlignment="1">
      <alignment horizontal="center"/>
    </xf>
    <xf numFmtId="0" fontId="19" fillId="5" borderId="20" xfId="0" applyFont="1" applyFill="1" applyBorder="1" applyAlignment="1">
      <alignment horizontal="center" wrapText="1"/>
    </xf>
    <xf numFmtId="0" fontId="23" fillId="1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21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9" fillId="0" borderId="11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41" fillId="0" borderId="0" xfId="21" applyFont="1" applyAlignment="1">
      <alignment horizontal="center"/>
      <protection/>
    </xf>
    <xf numFmtId="0" fontId="40" fillId="0" borderId="0" xfId="21">
      <alignment/>
      <protection/>
    </xf>
    <xf numFmtId="0" fontId="41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10" fillId="0" borderId="23" xfId="21" applyFont="1" applyBorder="1" applyAlignment="1">
      <alignment horizontal="center"/>
      <protection/>
    </xf>
    <xf numFmtId="0" fontId="10" fillId="0" borderId="24" xfId="21" applyFont="1" applyBorder="1" applyAlignment="1">
      <alignment horizontal="center"/>
      <protection/>
    </xf>
    <xf numFmtId="0" fontId="10" fillId="0" borderId="25" xfId="21" applyFont="1" applyBorder="1" applyAlignment="1">
      <alignment horizontal="center"/>
      <protection/>
    </xf>
    <xf numFmtId="0" fontId="10" fillId="0" borderId="26" xfId="21" applyFont="1" applyBorder="1" applyAlignment="1">
      <alignment horizontal="center"/>
      <protection/>
    </xf>
    <xf numFmtId="0" fontId="10" fillId="0" borderId="27" xfId="21" applyFont="1" applyFill="1" applyBorder="1" applyAlignment="1">
      <alignment horizontal="center"/>
      <protection/>
    </xf>
    <xf numFmtId="0" fontId="10" fillId="0" borderId="28" xfId="21" applyFont="1" applyFill="1" applyBorder="1" applyAlignment="1">
      <alignment horizontal="left"/>
      <protection/>
    </xf>
    <xf numFmtId="3" fontId="10" fillId="0" borderId="27" xfId="21" applyNumberFormat="1" applyFont="1" applyFill="1" applyBorder="1" applyAlignment="1">
      <alignment horizontal="center"/>
      <protection/>
    </xf>
    <xf numFmtId="3" fontId="10" fillId="0" borderId="11" xfId="21" applyNumberFormat="1" applyFont="1" applyFill="1" applyBorder="1" applyAlignment="1">
      <alignment horizontal="center"/>
      <protection/>
    </xf>
    <xf numFmtId="3" fontId="10" fillId="0" borderId="29" xfId="21" applyNumberFormat="1" applyFont="1" applyFill="1" applyBorder="1" applyAlignment="1">
      <alignment horizontal="center"/>
      <protection/>
    </xf>
    <xf numFmtId="171" fontId="10" fillId="0" borderId="30" xfId="21" applyNumberFormat="1" applyFont="1" applyFill="1" applyBorder="1" applyAlignment="1">
      <alignment horizontal="center"/>
      <protection/>
    </xf>
    <xf numFmtId="3" fontId="10" fillId="0" borderId="31" xfId="21" applyNumberFormat="1" applyFont="1" applyFill="1" applyBorder="1" applyAlignment="1">
      <alignment horizontal="center"/>
      <protection/>
    </xf>
    <xf numFmtId="3" fontId="10" fillId="0" borderId="16" xfId="21" applyNumberFormat="1" applyFont="1" applyFill="1" applyBorder="1" applyAlignment="1">
      <alignment horizontal="center"/>
      <protection/>
    </xf>
    <xf numFmtId="0" fontId="10" fillId="0" borderId="16" xfId="21" applyNumberFormat="1" applyFont="1" applyFill="1" applyBorder="1" applyAlignment="1">
      <alignment horizontal="center"/>
      <protection/>
    </xf>
    <xf numFmtId="3" fontId="10" fillId="0" borderId="32" xfId="21" applyNumberFormat="1" applyFont="1" applyFill="1" applyBorder="1" applyAlignment="1">
      <alignment horizontal="center"/>
      <protection/>
    </xf>
    <xf numFmtId="0" fontId="10" fillId="0" borderId="31" xfId="21" applyFont="1" applyFill="1" applyBorder="1" applyAlignment="1">
      <alignment horizontal="center"/>
      <protection/>
    </xf>
    <xf numFmtId="0" fontId="10" fillId="0" borderId="32" xfId="21" applyFont="1" applyFill="1" applyBorder="1" applyAlignment="1">
      <alignment horizontal="left"/>
      <protection/>
    </xf>
    <xf numFmtId="3" fontId="10" fillId="0" borderId="20" xfId="21" applyNumberFormat="1" applyFont="1" applyFill="1" applyBorder="1" applyAlignment="1">
      <alignment horizontal="center"/>
      <protection/>
    </xf>
    <xf numFmtId="3" fontId="10" fillId="0" borderId="33" xfId="21" applyNumberFormat="1" applyFont="1" applyFill="1" applyBorder="1" applyAlignment="1">
      <alignment horizontal="center"/>
      <protection/>
    </xf>
    <xf numFmtId="0" fontId="10" fillId="0" borderId="33" xfId="21" applyFont="1" applyFill="1" applyBorder="1" applyAlignment="1">
      <alignment horizontal="left"/>
      <protection/>
    </xf>
    <xf numFmtId="3" fontId="10" fillId="0" borderId="34" xfId="21" applyNumberFormat="1" applyFont="1" applyFill="1" applyBorder="1" applyAlignment="1">
      <alignment horizontal="center"/>
      <protection/>
    </xf>
    <xf numFmtId="0" fontId="10" fillId="0" borderId="20" xfId="21" applyNumberFormat="1" applyFont="1" applyFill="1" applyBorder="1" applyAlignment="1">
      <alignment horizontal="center"/>
      <protection/>
    </xf>
    <xf numFmtId="171" fontId="10" fillId="0" borderId="20" xfId="21" applyNumberFormat="1" applyFont="1" applyFill="1" applyBorder="1" applyAlignment="1">
      <alignment horizontal="center"/>
      <protection/>
    </xf>
    <xf numFmtId="3" fontId="10" fillId="0" borderId="28" xfId="21" applyNumberFormat="1" applyFont="1" applyFill="1" applyBorder="1" applyAlignment="1">
      <alignment horizontal="center"/>
      <protection/>
    </xf>
    <xf numFmtId="0" fontId="10" fillId="0" borderId="20" xfId="21" applyFont="1" applyFill="1" applyBorder="1" applyAlignment="1">
      <alignment horizontal="center"/>
      <protection/>
    </xf>
    <xf numFmtId="0" fontId="10" fillId="0" borderId="23" xfId="21" applyFont="1" applyFill="1" applyBorder="1" applyAlignment="1">
      <alignment horizontal="center"/>
      <protection/>
    </xf>
    <xf numFmtId="0" fontId="10" fillId="0" borderId="26" xfId="21" applyFont="1" applyFill="1" applyBorder="1" applyAlignment="1">
      <alignment horizontal="left"/>
      <protection/>
    </xf>
    <xf numFmtId="3" fontId="10" fillId="0" borderId="23" xfId="21" applyNumberFormat="1" applyFont="1" applyFill="1" applyBorder="1" applyAlignment="1">
      <alignment horizontal="center"/>
      <protection/>
    </xf>
    <xf numFmtId="3" fontId="10" fillId="0" borderId="24" xfId="21" applyNumberFormat="1" applyFont="1" applyFill="1" applyBorder="1" applyAlignment="1">
      <alignment horizontal="center"/>
      <protection/>
    </xf>
    <xf numFmtId="0" fontId="10" fillId="0" borderId="24" xfId="21" applyNumberFormat="1" applyFont="1" applyFill="1" applyBorder="1" applyAlignment="1">
      <alignment horizontal="center"/>
      <protection/>
    </xf>
    <xf numFmtId="3" fontId="10" fillId="13" borderId="20" xfId="21" applyNumberFormat="1" applyFont="1" applyFill="1" applyBorder="1" applyAlignment="1">
      <alignment horizontal="center"/>
      <protection/>
    </xf>
    <xf numFmtId="3" fontId="10" fillId="13" borderId="33" xfId="21" applyNumberFormat="1" applyFont="1" applyFill="1" applyBorder="1" applyAlignment="1">
      <alignment horizontal="center"/>
      <protection/>
    </xf>
    <xf numFmtId="3" fontId="10" fillId="13" borderId="24" xfId="21" applyNumberFormat="1" applyFont="1" applyFill="1" applyBorder="1" applyAlignment="1">
      <alignment horizontal="center"/>
      <protection/>
    </xf>
    <xf numFmtId="3" fontId="10" fillId="13" borderId="26" xfId="21" applyNumberFormat="1" applyFont="1" applyFill="1" applyBorder="1" applyAlignment="1">
      <alignment horizontal="center"/>
      <protection/>
    </xf>
    <xf numFmtId="3" fontId="10" fillId="13" borderId="16" xfId="21" applyNumberFormat="1" applyFont="1" applyFill="1" applyBorder="1" applyAlignment="1">
      <alignment horizontal="center"/>
      <protection/>
    </xf>
    <xf numFmtId="3" fontId="10" fillId="13" borderId="11" xfId="21" applyNumberFormat="1" applyFont="1" applyFill="1" applyBorder="1" applyAlignment="1">
      <alignment horizontal="center"/>
      <protection/>
    </xf>
    <xf numFmtId="3" fontId="33" fillId="0" borderId="32" xfId="21" applyNumberFormat="1" applyFont="1" applyFill="1" applyBorder="1" applyAlignment="1">
      <alignment horizontal="center"/>
      <protection/>
    </xf>
    <xf numFmtId="3" fontId="33" fillId="0" borderId="16" xfId="21" applyNumberFormat="1" applyFont="1" applyFill="1" applyBorder="1" applyAlignment="1">
      <alignment horizontal="center"/>
      <protection/>
    </xf>
    <xf numFmtId="3" fontId="33" fillId="0" borderId="11" xfId="21" applyNumberFormat="1" applyFont="1" applyFill="1" applyBorder="1" applyAlignment="1">
      <alignment horizontal="center"/>
      <protection/>
    </xf>
    <xf numFmtId="0" fontId="33" fillId="0" borderId="11" xfId="21" applyNumberFormat="1" applyFont="1" applyFill="1" applyBorder="1" applyAlignment="1">
      <alignment horizontal="center"/>
      <protection/>
    </xf>
    <xf numFmtId="0" fontId="23" fillId="14" borderId="0" xfId="0" applyFont="1" applyFill="1" applyBorder="1" applyAlignment="1">
      <alignment horizontal="center"/>
    </xf>
    <xf numFmtId="0" fontId="19" fillId="0" borderId="0" xfId="20" applyFont="1" applyAlignment="1">
      <alignment horizontal="center"/>
      <protection/>
    </xf>
    <xf numFmtId="0" fontId="28" fillId="0" borderId="0" xfId="20" applyFont="1" applyAlignment="1">
      <alignment horizontal="center"/>
      <protection/>
    </xf>
    <xf numFmtId="0" fontId="28" fillId="10" borderId="0" xfId="20" applyFont="1" applyFill="1" applyAlignment="1" applyProtection="1">
      <alignment horizontal="center"/>
      <protection locked="0"/>
    </xf>
    <xf numFmtId="14" fontId="28" fillId="10" borderId="0" xfId="20" applyNumberFormat="1" applyFont="1" applyFill="1" applyAlignment="1" applyProtection="1">
      <alignment horizontal="center"/>
      <protection locked="0"/>
    </xf>
    <xf numFmtId="0" fontId="30" fillId="0" borderId="0" xfId="20" applyFont="1" applyAlignment="1">
      <alignment horizontal="center"/>
      <protection/>
    </xf>
    <xf numFmtId="0" fontId="30" fillId="10" borderId="0" xfId="20" applyFont="1" applyFill="1" applyAlignment="1" applyProtection="1">
      <alignment horizontal="left"/>
      <protection locked="0"/>
    </xf>
    <xf numFmtId="0" fontId="26" fillId="10" borderId="0" xfId="20" applyFont="1" applyFill="1" applyAlignment="1" applyProtection="1">
      <alignment horizontal="left"/>
      <protection locked="0"/>
    </xf>
    <xf numFmtId="0" fontId="39" fillId="0" borderId="0" xfId="21" applyFont="1" applyAlignment="1">
      <alignment horizontal="center"/>
      <protection/>
    </xf>
    <xf numFmtId="0" fontId="41" fillId="0" borderId="0" xfId="21" applyFont="1" applyAlignment="1">
      <alignment horizont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5" xfId="21" applyFont="1" applyBorder="1" applyAlignment="1">
      <alignment horizontal="center" wrapText="1"/>
      <protection/>
    </xf>
    <xf numFmtId="0" fontId="10" fillId="0" borderId="36" xfId="21" applyFont="1" applyBorder="1" applyAlignment="1">
      <alignment horizontal="center" wrapText="1"/>
      <protection/>
    </xf>
    <xf numFmtId="0" fontId="10" fillId="0" borderId="36" xfId="21" applyFont="1" applyBorder="1" applyAlignment="1">
      <alignment horizontal="center" vertical="center" wrapText="1"/>
      <protection/>
    </xf>
    <xf numFmtId="0" fontId="10" fillId="0" borderId="37" xfId="21" applyFont="1" applyBorder="1" applyAlignment="1">
      <alignment horizontal="center" vertical="center" wrapText="1"/>
      <protection/>
    </xf>
    <xf numFmtId="0" fontId="10" fillId="0" borderId="38" xfId="21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GP-1 Přerov 2004" xfId="20"/>
    <cellStyle name="normální_LIGASTAV" xfId="21"/>
    <cellStyle name="normální_List1" xfId="22"/>
    <cellStyle name="Percent" xfId="23"/>
    <cellStyle name="Followed Hyperlink" xfId="24"/>
  </cellStyles>
  <dxfs count="3">
    <dxf>
      <font>
        <color rgb="FFFF00FF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104775</xdr:rowOff>
    </xdr:from>
    <xdr:to>
      <xdr:col>5</xdr:col>
      <xdr:colOff>666750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59055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37" sqref="C37"/>
    </sheetView>
  </sheetViews>
  <sheetFormatPr defaultColWidth="9.140625" defaultRowHeight="12.75"/>
  <cols>
    <col min="1" max="1" width="12.00390625" style="130" customWidth="1"/>
    <col min="2" max="2" width="12.140625" style="130" customWidth="1"/>
    <col min="3" max="5" width="10.7109375" style="130" customWidth="1"/>
    <col min="6" max="6" width="12.140625" style="130" customWidth="1"/>
    <col min="7" max="7" width="14.28125" style="130" customWidth="1"/>
    <col min="8" max="8" width="7.28125" style="130" customWidth="1"/>
    <col min="9" max="9" width="1.7109375" style="130" customWidth="1"/>
    <col min="10" max="10" width="10.28125" style="130" customWidth="1"/>
    <col min="11" max="11" width="6.28125" style="130" hidden="1" customWidth="1"/>
    <col min="12" max="16384" width="10.7109375" style="130" customWidth="1"/>
  </cols>
  <sheetData>
    <row r="1" spans="10:11" ht="12.75">
      <c r="J1" s="243"/>
      <c r="K1" s="243"/>
    </row>
    <row r="4" ht="12.75">
      <c r="C4" s="131"/>
    </row>
    <row r="12" ht="16.5" customHeight="1"/>
    <row r="13" spans="1:11" ht="51" customHeight="1">
      <c r="A13" s="244" t="s">
        <v>1212</v>
      </c>
      <c r="B13" s="244"/>
      <c r="C13" s="244"/>
      <c r="D13" s="244"/>
      <c r="E13" s="244"/>
      <c r="F13" s="244"/>
      <c r="G13" s="244"/>
      <c r="H13" s="244"/>
      <c r="I13" s="133"/>
      <c r="J13" s="133"/>
      <c r="K13" s="133"/>
    </row>
    <row r="14" spans="1:11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</row>
    <row r="15" spans="1:11" ht="12.7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1" ht="12.7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</row>
    <row r="17" spans="1:11" s="135" customFormat="1" ht="47.25" customHeight="1">
      <c r="A17" s="245" t="s">
        <v>1213</v>
      </c>
      <c r="B17" s="245"/>
      <c r="C17" s="245"/>
      <c r="D17" s="245"/>
      <c r="E17" s="245"/>
      <c r="F17" s="245"/>
      <c r="G17" s="245"/>
      <c r="H17" s="245"/>
      <c r="I17" s="132"/>
      <c r="J17" s="132"/>
      <c r="K17" s="132"/>
    </row>
    <row r="18" spans="1:11" s="135" customFormat="1" ht="24" customHeight="1">
      <c r="A18" s="132"/>
      <c r="B18" s="132"/>
      <c r="C18" s="132"/>
      <c r="D18" s="136"/>
      <c r="E18" s="132"/>
      <c r="G18" s="132"/>
      <c r="H18" s="132"/>
      <c r="I18" s="132"/>
      <c r="J18" s="132"/>
      <c r="K18" s="132"/>
    </row>
    <row r="19" spans="1:11" s="135" customFormat="1" ht="47.25" customHeight="1">
      <c r="A19" s="137"/>
      <c r="B19" s="137"/>
      <c r="C19" s="137"/>
      <c r="D19" s="137"/>
      <c r="E19" s="137"/>
      <c r="F19" s="137"/>
      <c r="G19" s="137"/>
      <c r="H19" s="137"/>
      <c r="I19" s="132"/>
      <c r="J19" s="132"/>
      <c r="K19" s="132"/>
    </row>
    <row r="20" spans="1:11" s="135" customFormat="1" ht="24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pans="1:11" ht="51" customHeight="1">
      <c r="A21" s="246">
        <v>38886</v>
      </c>
      <c r="B21" s="246"/>
      <c r="C21" s="246"/>
      <c r="D21" s="246"/>
      <c r="E21" s="246"/>
      <c r="F21" s="246"/>
      <c r="G21" s="246"/>
      <c r="H21" s="246"/>
      <c r="I21" s="132"/>
      <c r="J21" s="132"/>
      <c r="K21" s="132"/>
    </row>
    <row r="22" ht="22.5" customHeight="1"/>
    <row r="23" spans="1:11" ht="55.5" customHeight="1">
      <c r="A23" s="245" t="s">
        <v>1236</v>
      </c>
      <c r="B23" s="245"/>
      <c r="C23" s="245"/>
      <c r="D23" s="245"/>
      <c r="E23" s="245"/>
      <c r="F23" s="245"/>
      <c r="G23" s="245"/>
      <c r="H23" s="245"/>
      <c r="I23" s="132"/>
      <c r="J23" s="132"/>
      <c r="K23" s="132"/>
    </row>
    <row r="27" spans="1:11" ht="18.75">
      <c r="A27" s="247" t="s">
        <v>1214</v>
      </c>
      <c r="B27" s="247"/>
      <c r="C27" s="248" t="s">
        <v>1237</v>
      </c>
      <c r="D27" s="248"/>
      <c r="E27" s="248"/>
      <c r="F27" s="248"/>
      <c r="G27" s="248"/>
      <c r="H27" s="138"/>
      <c r="I27" s="138"/>
      <c r="J27" s="138"/>
      <c r="K27" s="138"/>
    </row>
    <row r="28" spans="3:7" ht="12.75">
      <c r="C28" s="139"/>
      <c r="D28" s="139"/>
      <c r="E28" s="139"/>
      <c r="F28" s="139"/>
      <c r="G28" s="139"/>
    </row>
    <row r="29" spans="1:11" ht="18.75">
      <c r="A29" s="247" t="s">
        <v>1215</v>
      </c>
      <c r="B29" s="247"/>
      <c r="C29" s="248" t="s">
        <v>1238</v>
      </c>
      <c r="D29" s="248"/>
      <c r="E29" s="248"/>
      <c r="F29" s="248"/>
      <c r="G29" s="248"/>
      <c r="H29" s="138"/>
      <c r="I29" s="138"/>
      <c r="J29" s="138"/>
      <c r="K29" s="138"/>
    </row>
    <row r="30" spans="1:7" ht="12.75">
      <c r="A30" s="140"/>
      <c r="B30" s="140"/>
      <c r="C30" s="139"/>
      <c r="D30" s="139"/>
      <c r="E30" s="139"/>
      <c r="F30" s="139"/>
      <c r="G30" s="139"/>
    </row>
    <row r="31" spans="1:11" ht="18.75">
      <c r="A31" s="247" t="s">
        <v>1216</v>
      </c>
      <c r="B31" s="247"/>
      <c r="C31" s="248" t="s">
        <v>1237</v>
      </c>
      <c r="D31" s="248"/>
      <c r="E31" s="248"/>
      <c r="F31" s="248"/>
      <c r="G31" s="248"/>
      <c r="H31" s="138"/>
      <c r="I31" s="138"/>
      <c r="J31" s="138"/>
      <c r="K31" s="138"/>
    </row>
    <row r="32" spans="1:7" ht="12.75">
      <c r="A32" s="140"/>
      <c r="B32" s="140"/>
      <c r="C32" s="139"/>
      <c r="D32" s="139"/>
      <c r="E32" s="139"/>
      <c r="F32" s="139"/>
      <c r="G32" s="139"/>
    </row>
    <row r="33" spans="1:11" ht="18.75">
      <c r="A33" s="141" t="s">
        <v>1217</v>
      </c>
      <c r="B33" s="249" t="s">
        <v>1237</v>
      </c>
      <c r="C33" s="249"/>
      <c r="D33" s="249"/>
      <c r="E33" s="249"/>
      <c r="F33" s="249"/>
      <c r="G33" s="249"/>
      <c r="H33" s="142"/>
      <c r="I33" s="142"/>
      <c r="J33" s="142"/>
      <c r="K33" s="142"/>
    </row>
  </sheetData>
  <sheetProtection password="CF7A" sheet="1" objects="1" scenarios="1"/>
  <mergeCells count="12">
    <mergeCell ref="A31:B31"/>
    <mergeCell ref="C31:G31"/>
    <mergeCell ref="B33:G33"/>
    <mergeCell ref="A23:H23"/>
    <mergeCell ref="A27:B27"/>
    <mergeCell ref="C27:G27"/>
    <mergeCell ref="A29:B29"/>
    <mergeCell ref="C29:G29"/>
    <mergeCell ref="J1:K1"/>
    <mergeCell ref="A13:H13"/>
    <mergeCell ref="A17:H17"/>
    <mergeCell ref="A21:H21"/>
  </mergeCells>
  <printOptions/>
  <pageMargins left="0.5" right="0.47" top="0.79" bottom="0.82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74"/>
  <sheetViews>
    <sheetView workbookViewId="0" topLeftCell="A1">
      <selection activeCell="T3" sqref="T3"/>
    </sheetView>
  </sheetViews>
  <sheetFormatPr defaultColWidth="9.140625" defaultRowHeight="12.75" outlineLevelCol="1"/>
  <cols>
    <col min="1" max="1" width="4.28125" style="0" customWidth="1"/>
    <col min="2" max="2" width="11.57421875" style="0" customWidth="1"/>
    <col min="4" max="4" width="21.00390625" style="0" customWidth="1"/>
    <col min="5" max="5" width="5.8515625" style="120" customWidth="1"/>
    <col min="6" max="6" width="4.7109375" style="116" customWidth="1"/>
    <col min="7" max="7" width="2.7109375" style="116" customWidth="1"/>
    <col min="8" max="11" width="3.7109375" style="0" customWidth="1"/>
    <col min="12" max="13" width="3.7109375" style="0" hidden="1" customWidth="1"/>
    <col min="14" max="17" width="3.7109375" style="0" hidden="1" customWidth="1" outlineLevel="1"/>
    <col min="18" max="18" width="5.7109375" style="0" customWidth="1" collapsed="1"/>
    <col min="19" max="19" width="5.7109375" style="0" customWidth="1"/>
    <col min="20" max="20" width="5.7109375" style="116" customWidth="1"/>
    <col min="21" max="23" width="5.7109375" style="0" customWidth="1"/>
    <col min="24" max="24" width="3.421875" style="0" customWidth="1"/>
  </cols>
  <sheetData>
    <row r="1" spans="1:21" ht="15">
      <c r="A1" s="119" t="s">
        <v>1211</v>
      </c>
      <c r="R1" s="118" t="e">
        <f>VLOOKUP(1,#REF!,2,FALSE)</f>
        <v>#REF!</v>
      </c>
      <c r="S1" s="118" t="e">
        <f>VLOOKUP(1,#REF!,3,FALSE)</f>
        <v>#REF!</v>
      </c>
      <c r="T1" s="155" t="s">
        <v>1210</v>
      </c>
      <c r="U1" s="118" t="s">
        <v>1235</v>
      </c>
    </row>
    <row r="2" spans="1:23" ht="12.75">
      <c r="A2" s="117" t="s">
        <v>1204</v>
      </c>
      <c r="B2" s="117" t="s">
        <v>1208</v>
      </c>
      <c r="C2" s="117" t="s">
        <v>1205</v>
      </c>
      <c r="D2" s="117" t="s">
        <v>1242</v>
      </c>
      <c r="E2" s="117" t="s">
        <v>0</v>
      </c>
      <c r="F2" s="117" t="s">
        <v>4</v>
      </c>
      <c r="G2" s="117" t="s">
        <v>1206</v>
      </c>
      <c r="H2" s="117" t="s">
        <v>10</v>
      </c>
      <c r="I2" s="117" t="s">
        <v>17</v>
      </c>
      <c r="J2" s="117" t="s">
        <v>20</v>
      </c>
      <c r="K2" s="117" t="s">
        <v>22</v>
      </c>
      <c r="L2" s="117" t="s">
        <v>26</v>
      </c>
      <c r="M2" s="117" t="s">
        <v>32</v>
      </c>
      <c r="N2" s="117" t="s">
        <v>37</v>
      </c>
      <c r="O2" s="117" t="s">
        <v>41</v>
      </c>
      <c r="P2" s="117" t="s">
        <v>44</v>
      </c>
      <c r="Q2" s="117" t="s">
        <v>48</v>
      </c>
      <c r="R2" s="117" t="s">
        <v>1207</v>
      </c>
      <c r="S2" s="154" t="s">
        <v>1209</v>
      </c>
      <c r="T2" s="242"/>
      <c r="U2" s="125">
        <v>25.083</v>
      </c>
      <c r="V2" s="117" t="s">
        <v>1225</v>
      </c>
      <c r="W2" s="117" t="s">
        <v>1226</v>
      </c>
    </row>
    <row r="3" spans="1:23" ht="12.75">
      <c r="A3" s="129">
        <v>1</v>
      </c>
      <c r="B3" s="121" t="str">
        <f>IF(E3=0,".",VLOOKUP($E3,'databáze hráčů'!$B$3:$K$511,2,FALSE))</f>
        <v>Láník</v>
      </c>
      <c r="C3" s="121" t="str">
        <f>IF($E3=0,".",VLOOKUP($E3,'databáze hráčů'!$B$3:$K$511,3,FALSE))</f>
        <v>Jan</v>
      </c>
      <c r="D3" s="121" t="str">
        <f>IF($E3=0,".",VLOOKUP($E3,'databáze hráčů'!$B$3:$K$511,7,FALSE))</f>
        <v>MGC Jedovnice</v>
      </c>
      <c r="E3" s="126">
        <v>1040</v>
      </c>
      <c r="F3" s="153" t="str">
        <f>IF($E3=0,".",VLOOKUP($E3,'databáze hráčů'!$B$3:$K$511,4,FALSE))</f>
        <v>m</v>
      </c>
      <c r="G3" s="122">
        <f>IF($E3=0,".",VLOOKUP($E3,'databáze hráčů'!$B$3:$K$511,10,FALSE))</f>
        <v>2</v>
      </c>
      <c r="H3" s="128">
        <v>23</v>
      </c>
      <c r="I3" s="127">
        <v>26</v>
      </c>
      <c r="J3" s="127">
        <v>25</v>
      </c>
      <c r="K3" s="128">
        <v>24</v>
      </c>
      <c r="L3" s="127"/>
      <c r="M3" s="127"/>
      <c r="N3" s="127"/>
      <c r="O3" s="127"/>
      <c r="P3" s="127"/>
      <c r="Q3" s="127"/>
      <c r="R3" s="123">
        <f aca="true" t="shared" si="0" ref="R3:R32">SUM(H3:Q3)</f>
        <v>98</v>
      </c>
      <c r="S3" s="124">
        <f aca="true" t="shared" si="1" ref="S3:S32">+R3/COUNT(H3:Q3)</f>
        <v>24.5</v>
      </c>
      <c r="T3" s="156">
        <v>66</v>
      </c>
      <c r="U3" s="123">
        <f aca="true" t="shared" si="2" ref="U3:U32">+COUNT(H3:Q3)</f>
        <v>4</v>
      </c>
      <c r="V3" s="123">
        <f aca="true" t="shared" si="3" ref="V3:V45">MAX($H3:$Q3)-MIN($H3:$Q3)</f>
        <v>3</v>
      </c>
      <c r="W3" s="123">
        <f aca="true" t="shared" si="4" ref="W3:W45">LARGE($H3:$Q3,2)-SMALL($H3:$Q3,2)</f>
        <v>1</v>
      </c>
    </row>
    <row r="4" spans="1:23" ht="12.75">
      <c r="A4" s="129">
        <v>2</v>
      </c>
      <c r="B4" s="121" t="str">
        <f>IF(E4=0,".",VLOOKUP($E4,'databáze hráčů'!$B$3:$K$511,2,FALSE))</f>
        <v>Janáček</v>
      </c>
      <c r="C4" s="121" t="str">
        <f>IF($E4=0,".",VLOOKUP($E4,'databáze hráčů'!$B$3:$K$511,3,FALSE))</f>
        <v>Robert</v>
      </c>
      <c r="D4" s="121" t="str">
        <f>IF($E4=0,".",VLOOKUP($E4,'databáze hráčů'!$B$3:$K$511,7,FALSE))</f>
        <v>GK TAURUS Prostějov</v>
      </c>
      <c r="E4" s="126">
        <v>2804</v>
      </c>
      <c r="F4" s="153" t="str">
        <f>IF($E4=0,".",VLOOKUP($E4,'databáze hráčů'!$B$3:$K$511,4,FALSE))</f>
        <v>j</v>
      </c>
      <c r="G4" s="122">
        <f>IF($E4=0,".",VLOOKUP($E4,'databáze hráčů'!$B$3:$K$511,10,FALSE))</f>
        <v>2</v>
      </c>
      <c r="H4" s="128">
        <v>27</v>
      </c>
      <c r="I4" s="127">
        <v>23</v>
      </c>
      <c r="J4" s="127">
        <v>25</v>
      </c>
      <c r="K4" s="128">
        <v>24</v>
      </c>
      <c r="L4" s="127"/>
      <c r="M4" s="127"/>
      <c r="N4" s="127"/>
      <c r="O4" s="127"/>
      <c r="P4" s="127"/>
      <c r="Q4" s="127"/>
      <c r="R4" s="123">
        <f t="shared" si="0"/>
        <v>99</v>
      </c>
      <c r="S4" s="124">
        <f t="shared" si="1"/>
        <v>24.75</v>
      </c>
      <c r="T4" s="156">
        <v>65</v>
      </c>
      <c r="U4" s="123">
        <f t="shared" si="2"/>
        <v>4</v>
      </c>
      <c r="V4" s="123">
        <f t="shared" si="3"/>
        <v>4</v>
      </c>
      <c r="W4" s="123">
        <f t="shared" si="4"/>
        <v>1</v>
      </c>
    </row>
    <row r="5" spans="1:23" ht="12.75">
      <c r="A5" s="129">
        <v>3</v>
      </c>
      <c r="B5" s="121" t="str">
        <f>IF(E5=0,".",VLOOKUP($E5,'databáze hráčů'!$B$3:$K$511,2,FALSE))</f>
        <v>Složil</v>
      </c>
      <c r="C5" s="121" t="str">
        <f>IF($E5=0,".",VLOOKUP($E5,'databáze hráčů'!$B$3:$K$511,3,FALSE))</f>
        <v>Petr</v>
      </c>
      <c r="D5" s="121" t="str">
        <f>IF($E5=0,".",VLOOKUP($E5,'databáze hráčů'!$B$3:$K$511,7,FALSE))</f>
        <v>TJ START Brno</v>
      </c>
      <c r="E5" s="126">
        <v>1078</v>
      </c>
      <c r="F5" s="153" t="str">
        <f>IF($E5=0,".",VLOOKUP($E5,'databáze hráčů'!$B$3:$K$511,4,FALSE))</f>
        <v>m</v>
      </c>
      <c r="G5" s="122">
        <f>IF($E5=0,".",VLOOKUP($E5,'databáze hráčů'!$B$3:$K$511,10,FALSE))</f>
        <v>2</v>
      </c>
      <c r="H5" s="128">
        <v>25</v>
      </c>
      <c r="I5" s="127">
        <v>24</v>
      </c>
      <c r="J5" s="127">
        <v>27</v>
      </c>
      <c r="K5" s="128">
        <v>24</v>
      </c>
      <c r="L5" s="127"/>
      <c r="M5" s="127"/>
      <c r="N5" s="127"/>
      <c r="O5" s="127"/>
      <c r="P5" s="127"/>
      <c r="Q5" s="127"/>
      <c r="R5" s="123">
        <f t="shared" si="0"/>
        <v>100</v>
      </c>
      <c r="S5" s="124">
        <f t="shared" si="1"/>
        <v>25</v>
      </c>
      <c r="T5" s="156">
        <v>64</v>
      </c>
      <c r="U5" s="123">
        <f t="shared" si="2"/>
        <v>4</v>
      </c>
      <c r="V5" s="123">
        <f t="shared" si="3"/>
        <v>3</v>
      </c>
      <c r="W5" s="123">
        <f t="shared" si="4"/>
        <v>1</v>
      </c>
    </row>
    <row r="6" spans="1:23" ht="12.75">
      <c r="A6" s="129">
        <v>4</v>
      </c>
      <c r="B6" s="121" t="str">
        <f>IF(E6=0,".",VLOOKUP($E6,'databáze hráčů'!$B$3:$K$511,2,FALSE))</f>
        <v>Šenkyřík</v>
      </c>
      <c r="C6" s="121" t="str">
        <f>IF($E6=0,".",VLOOKUP($E6,'databáze hráčů'!$B$3:$K$511,3,FALSE))</f>
        <v>Vít</v>
      </c>
      <c r="D6" s="121" t="str">
        <f>IF($E6=0,".",VLOOKUP($E6,'databáze hráčů'!$B$3:$K$511,7,FALSE))</f>
        <v>MGC Jedovnice</v>
      </c>
      <c r="E6" s="126">
        <v>1712</v>
      </c>
      <c r="F6" s="153" t="str">
        <f>IF($E6=0,".",VLOOKUP($E6,'databáze hráčů'!$B$3:$K$511,4,FALSE))</f>
        <v>m</v>
      </c>
      <c r="G6" s="122">
        <f>IF($E6=0,".",VLOOKUP($E6,'databáze hráčů'!$B$3:$K$511,10,FALSE))</f>
        <v>3</v>
      </c>
      <c r="H6" s="128">
        <v>26</v>
      </c>
      <c r="I6" s="127">
        <v>23</v>
      </c>
      <c r="J6" s="127">
        <v>26</v>
      </c>
      <c r="K6" s="128">
        <v>26</v>
      </c>
      <c r="L6" s="127"/>
      <c r="M6" s="128"/>
      <c r="N6" s="127"/>
      <c r="O6" s="127"/>
      <c r="P6" s="127"/>
      <c r="Q6" s="127"/>
      <c r="R6" s="123">
        <f t="shared" si="0"/>
        <v>101</v>
      </c>
      <c r="S6" s="124">
        <f t="shared" si="1"/>
        <v>25.25</v>
      </c>
      <c r="T6" s="156">
        <v>63</v>
      </c>
      <c r="U6" s="123">
        <f t="shared" si="2"/>
        <v>4</v>
      </c>
      <c r="V6" s="123">
        <f t="shared" si="3"/>
        <v>3</v>
      </c>
      <c r="W6" s="123">
        <f t="shared" si="4"/>
        <v>0</v>
      </c>
    </row>
    <row r="7" spans="1:23" ht="12.75">
      <c r="A7" s="129">
        <v>5</v>
      </c>
      <c r="B7" s="121" t="str">
        <f>IF(E7=0,".",VLOOKUP($E7,'databáze hráčů'!$B$3:$K$511,2,FALSE))</f>
        <v>Vašica</v>
      </c>
      <c r="C7" s="121" t="str">
        <f>IF($E7=0,".",VLOOKUP($E7,'databáze hráčů'!$B$3:$K$511,3,FALSE))</f>
        <v>Miroslav</v>
      </c>
      <c r="D7" s="121" t="str">
        <f>IF($E7=0,".",VLOOKUP($E7,'databáze hráčů'!$B$3:$K$511,7,FALSE))</f>
        <v>1.DGC Bystřice p.H.</v>
      </c>
      <c r="E7" s="126">
        <v>2783</v>
      </c>
      <c r="F7" s="153" t="s">
        <v>14</v>
      </c>
      <c r="G7" s="122">
        <v>3</v>
      </c>
      <c r="H7" s="128">
        <v>28</v>
      </c>
      <c r="I7" s="127">
        <v>27</v>
      </c>
      <c r="J7" s="127">
        <v>25</v>
      </c>
      <c r="K7" s="128">
        <v>21</v>
      </c>
      <c r="L7" s="127"/>
      <c r="M7" s="127"/>
      <c r="N7" s="127"/>
      <c r="O7" s="127"/>
      <c r="P7" s="127"/>
      <c r="Q7" s="127"/>
      <c r="R7" s="123">
        <f t="shared" si="0"/>
        <v>101</v>
      </c>
      <c r="S7" s="124">
        <f t="shared" si="1"/>
        <v>25.25</v>
      </c>
      <c r="T7" s="156">
        <v>63</v>
      </c>
      <c r="U7" s="123">
        <f t="shared" si="2"/>
        <v>4</v>
      </c>
      <c r="V7" s="123">
        <f t="shared" si="3"/>
        <v>7</v>
      </c>
      <c r="W7" s="123">
        <f t="shared" si="4"/>
        <v>2</v>
      </c>
    </row>
    <row r="8" spans="1:23" ht="12.75">
      <c r="A8" s="129">
        <v>6</v>
      </c>
      <c r="B8" s="121" t="str">
        <f>IF(E8=0,".",VLOOKUP($E8,'databáze hráčů'!$B$3:$K$511,2,FALSE))</f>
        <v>Doležel</v>
      </c>
      <c r="C8" s="121" t="str">
        <f>IF($E8=0,".",VLOOKUP($E8,'databáze hráčů'!$B$3:$K$511,3,FALSE))</f>
        <v>Radek</v>
      </c>
      <c r="D8" s="121" t="str">
        <f>IF($E8=0,".",VLOOKUP($E8,'databáze hráčů'!$B$3:$K$511,7,FALSE))</f>
        <v>MGC Holešov</v>
      </c>
      <c r="E8" s="126">
        <v>1241</v>
      </c>
      <c r="F8" s="153" t="str">
        <f>IF($E8=0,".",VLOOKUP($E8,'databáze hráčů'!$B$3:$K$511,4,FALSE))</f>
        <v>m</v>
      </c>
      <c r="G8" s="122">
        <f>IF($E8=0,".",VLOOKUP($E8,'databáze hráčů'!$B$3:$K$511,10,FALSE))</f>
        <v>1</v>
      </c>
      <c r="H8" s="128">
        <v>28</v>
      </c>
      <c r="I8" s="127">
        <v>25</v>
      </c>
      <c r="J8" s="127">
        <v>28</v>
      </c>
      <c r="K8" s="128">
        <v>22</v>
      </c>
      <c r="L8" s="127"/>
      <c r="M8" s="127"/>
      <c r="N8" s="127"/>
      <c r="O8" s="127"/>
      <c r="P8" s="127"/>
      <c r="Q8" s="127"/>
      <c r="R8" s="123">
        <f t="shared" si="0"/>
        <v>103</v>
      </c>
      <c r="S8" s="124">
        <f t="shared" si="1"/>
        <v>25.75</v>
      </c>
      <c r="T8" s="156">
        <v>61</v>
      </c>
      <c r="U8" s="123">
        <f t="shared" si="2"/>
        <v>4</v>
      </c>
      <c r="V8" s="123">
        <f t="shared" si="3"/>
        <v>6</v>
      </c>
      <c r="W8" s="123">
        <f t="shared" si="4"/>
        <v>3</v>
      </c>
    </row>
    <row r="9" spans="1:23" ht="12.75">
      <c r="A9" s="129">
        <v>7</v>
      </c>
      <c r="B9" s="121" t="str">
        <f>IF(E9=0,".",VLOOKUP($E9,'databáze hráčů'!$B$3:$K$511,2,FALSE))</f>
        <v>Nakládal</v>
      </c>
      <c r="C9" s="121" t="str">
        <f>IF($E9=0,".",VLOOKUP($E9,'databáze hráčů'!$B$3:$K$511,3,FALSE))</f>
        <v>Luděk</v>
      </c>
      <c r="D9" s="121" t="str">
        <f>IF($E9=0,".",VLOOKUP($E9,'databáze hráčů'!$B$3:$K$511,7,FALSE))</f>
        <v>KGB Kojetín</v>
      </c>
      <c r="E9" s="126">
        <v>2805</v>
      </c>
      <c r="F9" s="153" t="str">
        <f>IF($E9=0,".",VLOOKUP($E9,'databáze hráčů'!$B$3:$K$511,4,FALSE))</f>
        <v>j</v>
      </c>
      <c r="G9" s="122">
        <f>IF($E9=0,".",VLOOKUP($E9,'databáze hráčů'!$B$3:$K$511,10,FALSE))</f>
        <v>1</v>
      </c>
      <c r="H9" s="128">
        <v>27</v>
      </c>
      <c r="I9" s="127">
        <v>24</v>
      </c>
      <c r="J9" s="127">
        <v>28</v>
      </c>
      <c r="K9" s="128">
        <v>26</v>
      </c>
      <c r="L9" s="127"/>
      <c r="M9" s="127"/>
      <c r="N9" s="127"/>
      <c r="O9" s="127"/>
      <c r="P9" s="127"/>
      <c r="Q9" s="127"/>
      <c r="R9" s="123">
        <f t="shared" si="0"/>
        <v>105</v>
      </c>
      <c r="S9" s="124">
        <f t="shared" si="1"/>
        <v>26.25</v>
      </c>
      <c r="T9" s="156">
        <v>59</v>
      </c>
      <c r="U9" s="123">
        <f t="shared" si="2"/>
        <v>4</v>
      </c>
      <c r="V9" s="123">
        <f t="shared" si="3"/>
        <v>4</v>
      </c>
      <c r="W9" s="123">
        <f t="shared" si="4"/>
        <v>1</v>
      </c>
    </row>
    <row r="10" spans="1:23" ht="12.75">
      <c r="A10" s="129">
        <v>8</v>
      </c>
      <c r="B10" s="121" t="str">
        <f>IF(E10=0,".",VLOOKUP($E10,'databáze hráčů'!$B$3:$K$511,2,FALSE))</f>
        <v>Rimpler</v>
      </c>
      <c r="C10" s="121" t="str">
        <f>IF($E10=0,".",VLOOKUP($E10,'databáze hráčů'!$B$3:$K$511,3,FALSE))</f>
        <v>Josef</v>
      </c>
      <c r="D10" s="121" t="str">
        <f>IF($E10=0,".",VLOOKUP($E10,'databáze hráčů'!$B$3:$K$511,7,FALSE))</f>
        <v>MGC Jedovnice</v>
      </c>
      <c r="E10" s="126">
        <v>2596</v>
      </c>
      <c r="F10" s="153" t="str">
        <f>IF($E10=0,".",VLOOKUP($E10,'databáze hráčů'!$B$3:$K$511,4,FALSE))</f>
        <v>s</v>
      </c>
      <c r="G10" s="122">
        <f>IF($E10=0,".",VLOOKUP($E10,'databáze hráčů'!$B$3:$K$511,10,FALSE))</f>
        <v>1</v>
      </c>
      <c r="H10" s="128">
        <v>24</v>
      </c>
      <c r="I10" s="127">
        <v>26</v>
      </c>
      <c r="J10" s="127">
        <v>31</v>
      </c>
      <c r="K10" s="128">
        <v>24</v>
      </c>
      <c r="L10" s="127"/>
      <c r="M10" s="127"/>
      <c r="N10" s="127"/>
      <c r="O10" s="127"/>
      <c r="P10" s="127"/>
      <c r="Q10" s="127"/>
      <c r="R10" s="123">
        <f t="shared" si="0"/>
        <v>105</v>
      </c>
      <c r="S10" s="124">
        <f t="shared" si="1"/>
        <v>26.25</v>
      </c>
      <c r="T10" s="156">
        <v>59</v>
      </c>
      <c r="U10" s="123">
        <f t="shared" si="2"/>
        <v>4</v>
      </c>
      <c r="V10" s="123">
        <f t="shared" si="3"/>
        <v>7</v>
      </c>
      <c r="W10" s="123">
        <f t="shared" si="4"/>
        <v>2</v>
      </c>
    </row>
    <row r="11" spans="1:23" ht="12.75">
      <c r="A11" s="129">
        <v>9</v>
      </c>
      <c r="B11" s="121" t="str">
        <f>IF(E11=0,".",VLOOKUP($E11,'databáze hráčů'!$B$3:$K$511,2,FALSE))</f>
        <v>Metelka</v>
      </c>
      <c r="C11" s="121" t="str">
        <f>IF($E11=0,".",VLOOKUP($E11,'databáze hráčů'!$B$3:$K$511,3,FALSE))</f>
        <v>Radim</v>
      </c>
      <c r="D11" s="121" t="s">
        <v>323</v>
      </c>
      <c r="E11" s="126">
        <v>2782</v>
      </c>
      <c r="F11" s="153" t="str">
        <f>IF($E11=0,".",VLOOKUP($E11,'databáze hráčů'!$B$3:$K$511,4,FALSE))</f>
        <v>j</v>
      </c>
      <c r="G11" s="122">
        <f>IF($E11=0,".",VLOOKUP($E11,'databáze hráčů'!$B$3:$K$511,10,FALSE))</f>
        <v>3</v>
      </c>
      <c r="H11" s="128">
        <v>28</v>
      </c>
      <c r="I11" s="127">
        <v>23</v>
      </c>
      <c r="J11" s="127">
        <v>27</v>
      </c>
      <c r="K11" s="128">
        <v>29</v>
      </c>
      <c r="L11" s="127"/>
      <c r="M11" s="127"/>
      <c r="N11" s="127"/>
      <c r="O11" s="127"/>
      <c r="P11" s="127"/>
      <c r="Q11" s="127"/>
      <c r="R11" s="123">
        <f t="shared" si="0"/>
        <v>107</v>
      </c>
      <c r="S11" s="124">
        <f t="shared" si="1"/>
        <v>26.75</v>
      </c>
      <c r="T11" s="156">
        <v>57</v>
      </c>
      <c r="U11" s="123">
        <f t="shared" si="2"/>
        <v>4</v>
      </c>
      <c r="V11" s="123">
        <f t="shared" si="3"/>
        <v>6</v>
      </c>
      <c r="W11" s="123">
        <f t="shared" si="4"/>
        <v>1</v>
      </c>
    </row>
    <row r="12" spans="1:23" ht="12.75">
      <c r="A12" s="129">
        <v>10</v>
      </c>
      <c r="B12" s="121" t="str">
        <f>IF(E12=0,".",VLOOKUP($E12,'databáze hráčů'!$B$3:$K$511,2,FALSE))</f>
        <v>Roemer</v>
      </c>
      <c r="C12" s="121" t="str">
        <f>IF($E12=0,".",VLOOKUP($E12,'databáze hráčů'!$B$3:$K$511,3,FALSE))</f>
        <v>Ivan</v>
      </c>
      <c r="D12" s="121" t="str">
        <f>IF($E12=0,".",VLOOKUP($E12,'databáze hráčů'!$B$3:$K$511,7,FALSE))</f>
        <v>KGB Kojetín</v>
      </c>
      <c r="E12" s="126">
        <v>434</v>
      </c>
      <c r="F12" s="153" t="str">
        <f>IF($E12=0,".",VLOOKUP($E12,'databáze hráčů'!$B$3:$K$511,4,FALSE))</f>
        <v>s</v>
      </c>
      <c r="G12" s="122" t="str">
        <f>IF($E12=0,".",VLOOKUP($E12,'databáze hráčů'!$B$3:$K$511,10,FALSE))</f>
        <v>M</v>
      </c>
      <c r="H12" s="128">
        <v>23</v>
      </c>
      <c r="I12" s="127">
        <v>29</v>
      </c>
      <c r="J12" s="127">
        <v>26</v>
      </c>
      <c r="K12" s="128">
        <v>31</v>
      </c>
      <c r="L12" s="127"/>
      <c r="M12" s="127"/>
      <c r="N12" s="127"/>
      <c r="O12" s="127"/>
      <c r="P12" s="127"/>
      <c r="Q12" s="127"/>
      <c r="R12" s="123">
        <f t="shared" si="0"/>
        <v>109</v>
      </c>
      <c r="S12" s="124">
        <f t="shared" si="1"/>
        <v>27.25</v>
      </c>
      <c r="T12" s="156">
        <v>55</v>
      </c>
      <c r="U12" s="123">
        <f t="shared" si="2"/>
        <v>4</v>
      </c>
      <c r="V12" s="123">
        <f t="shared" si="3"/>
        <v>8</v>
      </c>
      <c r="W12" s="123">
        <f t="shared" si="4"/>
        <v>3</v>
      </c>
    </row>
    <row r="13" spans="1:23" ht="12.75">
      <c r="A13" s="129">
        <v>11</v>
      </c>
      <c r="B13" s="121" t="str">
        <f>IF(E13=0,".",VLOOKUP($E13,'databáze hráčů'!$B$3:$K$511,2,FALSE))</f>
        <v>Škurek</v>
      </c>
      <c r="C13" s="121" t="str">
        <f>IF($E13=0,".",VLOOKUP($E13,'databáze hráčů'!$B$3:$K$511,3,FALSE))</f>
        <v>Svatopluk</v>
      </c>
      <c r="D13" s="121" t="str">
        <f>IF($E13=0,".",VLOOKUP($E13,'databáze hráčů'!$B$3:$K$511,7,FALSE))</f>
        <v>TJ START Brno</v>
      </c>
      <c r="E13" s="126">
        <v>749</v>
      </c>
      <c r="F13" s="153" t="str">
        <f>IF($E13=0,".",VLOOKUP($E13,'databáze hráčů'!$B$3:$K$511,4,FALSE))</f>
        <v>m</v>
      </c>
      <c r="G13" s="122">
        <f>IF($E13=0,".",VLOOKUP($E13,'databáze hráčů'!$B$3:$K$511,10,FALSE))</f>
        <v>3</v>
      </c>
      <c r="H13" s="128">
        <v>29</v>
      </c>
      <c r="I13" s="127">
        <v>24</v>
      </c>
      <c r="J13" s="127">
        <v>30</v>
      </c>
      <c r="K13" s="128">
        <v>28</v>
      </c>
      <c r="L13" s="127"/>
      <c r="M13" s="128"/>
      <c r="N13" s="127"/>
      <c r="O13" s="127"/>
      <c r="P13" s="127"/>
      <c r="Q13" s="127"/>
      <c r="R13" s="123">
        <f t="shared" si="0"/>
        <v>111</v>
      </c>
      <c r="S13" s="124">
        <f t="shared" si="1"/>
        <v>27.75</v>
      </c>
      <c r="T13" s="156">
        <v>53</v>
      </c>
      <c r="U13" s="123">
        <f t="shared" si="2"/>
        <v>4</v>
      </c>
      <c r="V13" s="123">
        <f t="shared" si="3"/>
        <v>6</v>
      </c>
      <c r="W13" s="123">
        <f t="shared" si="4"/>
        <v>1</v>
      </c>
    </row>
    <row r="14" spans="1:23" ht="12.75">
      <c r="A14" s="129">
        <v>12</v>
      </c>
      <c r="B14" s="121" t="str">
        <f>IF(E14=0,".",VLOOKUP($E14,'databáze hráčů'!$B$3:$K$511,2,FALSE))</f>
        <v>Procházka</v>
      </c>
      <c r="C14" s="121" t="str">
        <f>IF($E14=0,".",VLOOKUP($E14,'databáze hráčů'!$B$3:$K$511,3,FALSE))</f>
        <v>Emil</v>
      </c>
      <c r="D14" s="121" t="str">
        <f>IF($E14=0,".",VLOOKUP($E14,'databáze hráčů'!$B$3:$K$511,7,FALSE))</f>
        <v>MGC Jedovnice</v>
      </c>
      <c r="E14" s="126">
        <v>2374</v>
      </c>
      <c r="F14" s="153" t="str">
        <f>IF($E14=0,".",VLOOKUP($E14,'databáze hráčů'!$B$3:$K$511,4,FALSE))</f>
        <v>s</v>
      </c>
      <c r="G14" s="122">
        <f>IF($E14=0,".",VLOOKUP($E14,'databáze hráčů'!$B$3:$K$511,10,FALSE))</f>
        <v>2</v>
      </c>
      <c r="H14" s="128">
        <v>26</v>
      </c>
      <c r="I14" s="127">
        <v>28</v>
      </c>
      <c r="J14" s="127">
        <v>27</v>
      </c>
      <c r="K14" s="128">
        <v>32</v>
      </c>
      <c r="L14" s="127"/>
      <c r="M14" s="127"/>
      <c r="N14" s="127"/>
      <c r="O14" s="127"/>
      <c r="P14" s="127"/>
      <c r="Q14" s="127"/>
      <c r="R14" s="123">
        <f t="shared" si="0"/>
        <v>113</v>
      </c>
      <c r="S14" s="124">
        <f t="shared" si="1"/>
        <v>28.25</v>
      </c>
      <c r="T14" s="156">
        <v>51</v>
      </c>
      <c r="U14" s="123">
        <f t="shared" si="2"/>
        <v>4</v>
      </c>
      <c r="V14" s="123">
        <f t="shared" si="3"/>
        <v>6</v>
      </c>
      <c r="W14" s="123">
        <f t="shared" si="4"/>
        <v>1</v>
      </c>
    </row>
    <row r="15" spans="1:23" ht="12.75">
      <c r="A15" s="129">
        <v>13</v>
      </c>
      <c r="B15" s="121" t="str">
        <f>IF(E15=0,".",VLOOKUP($E15,'databáze hráčů'!$B$3:$K$511,2,FALSE))</f>
        <v>Doležel</v>
      </c>
      <c r="C15" s="121" t="str">
        <f>IF($E15=0,".",VLOOKUP($E15,'databáze hráčů'!$B$3:$K$511,3,FALSE))</f>
        <v>Radek</v>
      </c>
      <c r="D15" s="121" t="str">
        <f>IF($E15=0,".",VLOOKUP($E15,'databáze hráčů'!$B$3:$K$511,7,FALSE))</f>
        <v>MGC Holešov</v>
      </c>
      <c r="E15" s="126">
        <v>2874</v>
      </c>
      <c r="F15" s="153" t="str">
        <f>IF($E15=0,".",VLOOKUP($E15,'databáze hráčů'!$B$3:$K$511,4,FALSE))</f>
        <v>žá</v>
      </c>
      <c r="G15" s="122">
        <f>IF($E15=0,".",VLOOKUP($E15,'databáze hráčů'!$B$3:$K$511,10,FALSE))</f>
        <v>2</v>
      </c>
      <c r="H15" s="128">
        <v>35</v>
      </c>
      <c r="I15" s="127">
        <v>26</v>
      </c>
      <c r="J15" s="127">
        <v>26</v>
      </c>
      <c r="K15" s="128">
        <v>30</v>
      </c>
      <c r="L15" s="127"/>
      <c r="M15" s="127"/>
      <c r="N15" s="127"/>
      <c r="O15" s="127"/>
      <c r="P15" s="127"/>
      <c r="Q15" s="127"/>
      <c r="R15" s="123">
        <f t="shared" si="0"/>
        <v>117</v>
      </c>
      <c r="S15" s="124">
        <f t="shared" si="1"/>
        <v>29.25</v>
      </c>
      <c r="T15" s="156">
        <v>47</v>
      </c>
      <c r="U15" s="123">
        <f t="shared" si="2"/>
        <v>4</v>
      </c>
      <c r="V15" s="123">
        <f>MAX($H15:$Q15)-MIN($H15:$Q15)</f>
        <v>9</v>
      </c>
      <c r="W15" s="123">
        <f>LARGE($H15:$Q15,2)-SMALL($H15:$Q15,2)</f>
        <v>4</v>
      </c>
    </row>
    <row r="16" spans="1:23" ht="12.75">
      <c r="A16" s="129">
        <v>14</v>
      </c>
      <c r="B16" s="121" t="str">
        <f>IF(E16=0,".",VLOOKUP($E16,'databáze hráčů'!$B$3:$K$511,2,FALSE))</f>
        <v>Čeladník</v>
      </c>
      <c r="C16" s="121" t="str">
        <f>IF($E16=0,".",VLOOKUP($E16,'databáze hráčů'!$B$3:$K$511,3,FALSE))</f>
        <v>Petr</v>
      </c>
      <c r="D16" s="121" t="str">
        <f>IF($E16=0,".",VLOOKUP($E16,'databáze hráčů'!$B$3:$K$511,7,FALSE))</f>
        <v>1.DGC Bystřice p.H.</v>
      </c>
      <c r="E16" s="126">
        <v>3135</v>
      </c>
      <c r="F16" s="153" t="str">
        <f>IF($E16=0,".",VLOOKUP($E16,'databáze hráčů'!$B$3:$K$511,4,FALSE))</f>
        <v>j</v>
      </c>
      <c r="G16" s="122">
        <f>IF($E16=0,".",VLOOKUP($E16,'databáze hráčů'!$B$3:$K$511,10,FALSE))</f>
        <v>3</v>
      </c>
      <c r="H16" s="128">
        <v>34</v>
      </c>
      <c r="I16" s="127">
        <v>26</v>
      </c>
      <c r="J16" s="127">
        <v>33</v>
      </c>
      <c r="K16" s="128">
        <v>26</v>
      </c>
      <c r="L16" s="127"/>
      <c r="M16" s="127"/>
      <c r="N16" s="127"/>
      <c r="O16" s="127"/>
      <c r="P16" s="127"/>
      <c r="Q16" s="127"/>
      <c r="R16" s="123">
        <f t="shared" si="0"/>
        <v>119</v>
      </c>
      <c r="S16" s="124">
        <f t="shared" si="1"/>
        <v>29.75</v>
      </c>
      <c r="T16" s="156">
        <v>45</v>
      </c>
      <c r="U16" s="123">
        <f t="shared" si="2"/>
        <v>4</v>
      </c>
      <c r="V16" s="123">
        <f t="shared" si="3"/>
        <v>8</v>
      </c>
      <c r="W16" s="123">
        <f t="shared" si="4"/>
        <v>7</v>
      </c>
    </row>
    <row r="17" spans="1:23" ht="12.75">
      <c r="A17" s="129">
        <v>15</v>
      </c>
      <c r="B17" s="121" t="str">
        <f>IF(E17=0,".",VLOOKUP($E17,'databáze hráčů'!$B$3:$K$511,2,FALSE))</f>
        <v>Řehulka</v>
      </c>
      <c r="C17" s="121" t="str">
        <f>IF($E17=0,".",VLOOKUP($E17,'databáze hráčů'!$B$3:$K$511,3,FALSE))</f>
        <v>Jan</v>
      </c>
      <c r="D17" s="121" t="str">
        <f>IF($E17=0,".",VLOOKUP($E17,'databáze hráčů'!$B$3:$K$511,7,FALSE))</f>
        <v>GK TAURUS Prostějov</v>
      </c>
      <c r="E17" s="126">
        <v>2567</v>
      </c>
      <c r="F17" s="153" t="str">
        <f>IF($E17=0,".",VLOOKUP($E17,'databáze hráčů'!$B$3:$K$511,4,FALSE))</f>
        <v>s</v>
      </c>
      <c r="G17" s="122">
        <f>IF($E17=0,".",VLOOKUP($E17,'databáze hráčů'!$B$3:$K$511,10,FALSE))</f>
        <v>3</v>
      </c>
      <c r="H17" s="128">
        <v>30</v>
      </c>
      <c r="I17" s="127">
        <v>36</v>
      </c>
      <c r="J17" s="127">
        <v>29</v>
      </c>
      <c r="K17" s="128">
        <v>24</v>
      </c>
      <c r="L17" s="127"/>
      <c r="M17" s="127"/>
      <c r="N17" s="127"/>
      <c r="O17" s="127"/>
      <c r="P17" s="127"/>
      <c r="Q17" s="127"/>
      <c r="R17" s="123">
        <f t="shared" si="0"/>
        <v>119</v>
      </c>
      <c r="S17" s="124">
        <f t="shared" si="1"/>
        <v>29.75</v>
      </c>
      <c r="T17" s="156">
        <v>45</v>
      </c>
      <c r="U17" s="123">
        <f t="shared" si="2"/>
        <v>4</v>
      </c>
      <c r="V17" s="123">
        <f t="shared" si="3"/>
        <v>12</v>
      </c>
      <c r="W17" s="123">
        <f t="shared" si="4"/>
        <v>1</v>
      </c>
    </row>
    <row r="18" spans="1:23" ht="12.75">
      <c r="A18" s="129">
        <v>16</v>
      </c>
      <c r="B18" s="121" t="str">
        <f>IF(E18=0,".",VLOOKUP($E18,'databáze hráčů'!$B$3:$K$511,2,FALSE))</f>
        <v>Růžička</v>
      </c>
      <c r="C18" s="121" t="str">
        <f>IF($E18=0,".",VLOOKUP($E18,'databáze hráčů'!$B$3:$K$511,3,FALSE))</f>
        <v>Michal</v>
      </c>
      <c r="D18" s="121" t="str">
        <f>IF($E18=0,".",VLOOKUP($E18,'databáze hráčů'!$B$3:$K$511,7,FALSE))</f>
        <v>MGC Vsetín</v>
      </c>
      <c r="E18" s="126">
        <v>2714</v>
      </c>
      <c r="F18" s="153" t="str">
        <f>IF($E18=0,".",VLOOKUP($E18,'databáze hráčů'!$B$3:$K$511,4,FALSE))</f>
        <v>m</v>
      </c>
      <c r="G18" s="122">
        <f>IF($E18=0,".",VLOOKUP($E18,'databáze hráčů'!$B$3:$K$511,10,FALSE))</f>
        <v>4</v>
      </c>
      <c r="H18" s="128">
        <v>28</v>
      </c>
      <c r="I18" s="127">
        <v>30</v>
      </c>
      <c r="J18" s="127">
        <v>30</v>
      </c>
      <c r="K18" s="128">
        <v>31</v>
      </c>
      <c r="L18" s="127"/>
      <c r="M18" s="127"/>
      <c r="N18" s="127"/>
      <c r="O18" s="127"/>
      <c r="P18" s="127"/>
      <c r="Q18" s="127"/>
      <c r="R18" s="123">
        <f t="shared" si="0"/>
        <v>119</v>
      </c>
      <c r="S18" s="124">
        <f t="shared" si="1"/>
        <v>29.75</v>
      </c>
      <c r="T18" s="156">
        <v>45</v>
      </c>
      <c r="U18" s="123">
        <f t="shared" si="2"/>
        <v>4</v>
      </c>
      <c r="V18" s="123">
        <f t="shared" si="3"/>
        <v>3</v>
      </c>
      <c r="W18" s="123">
        <f t="shared" si="4"/>
        <v>0</v>
      </c>
    </row>
    <row r="19" spans="1:23" ht="12.75">
      <c r="A19" s="129">
        <v>17</v>
      </c>
      <c r="B19" s="121" t="str">
        <f>IF(E19=0,".",VLOOKUP($E19,'databáze hráčů'!$B$3:$K$511,2,FALSE))</f>
        <v>Roubalíková</v>
      </c>
      <c r="C19" s="121" t="str">
        <f>IF($E19=0,".",VLOOKUP($E19,'databáze hráčů'!$B$3:$K$511,3,FALSE))</f>
        <v>Dagmar</v>
      </c>
      <c r="D19" s="121" t="str">
        <f>IF($E19=0,".",VLOOKUP($E19,'databáze hráčů'!$B$3:$K$511,7,FALSE))</f>
        <v>MGC Holešov</v>
      </c>
      <c r="E19" s="126">
        <v>3088</v>
      </c>
      <c r="F19" s="153" t="str">
        <f>IF($E19=0,".",VLOOKUP($E19,'databáze hráčů'!$B$3:$K$511,4,FALSE))</f>
        <v>ž</v>
      </c>
      <c r="G19" s="122">
        <f>IF($E19=0,".",VLOOKUP($E19,'databáze hráčů'!$B$3:$K$511,10,FALSE))</f>
        <v>4</v>
      </c>
      <c r="H19" s="128">
        <v>33</v>
      </c>
      <c r="I19" s="127">
        <v>31</v>
      </c>
      <c r="J19" s="127">
        <v>28</v>
      </c>
      <c r="K19" s="128">
        <v>29</v>
      </c>
      <c r="L19" s="127"/>
      <c r="M19" s="128"/>
      <c r="N19" s="127"/>
      <c r="O19" s="127"/>
      <c r="P19" s="127"/>
      <c r="Q19" s="127"/>
      <c r="R19" s="123">
        <f t="shared" si="0"/>
        <v>121</v>
      </c>
      <c r="S19" s="124">
        <f t="shared" si="1"/>
        <v>30.25</v>
      </c>
      <c r="T19" s="156">
        <v>43</v>
      </c>
      <c r="U19" s="123">
        <f t="shared" si="2"/>
        <v>4</v>
      </c>
      <c r="V19" s="123">
        <f t="shared" si="3"/>
        <v>5</v>
      </c>
      <c r="W19" s="123">
        <f t="shared" si="4"/>
        <v>2</v>
      </c>
    </row>
    <row r="20" spans="1:23" ht="12.75">
      <c r="A20" s="129">
        <v>18</v>
      </c>
      <c r="B20" s="121" t="str">
        <f>IF(E20=0,".",VLOOKUP($E20,'databáze hráčů'!$B$3:$K$511,2,FALSE))</f>
        <v>Chalupa</v>
      </c>
      <c r="C20" s="121" t="str">
        <f>IF($E20=0,".",VLOOKUP($E20,'databáze hráčů'!$B$3:$K$511,3,FALSE))</f>
        <v>Tomáš</v>
      </c>
      <c r="D20" s="121" t="str">
        <f>IF($E20=0,".",VLOOKUP($E20,'databáze hráčů'!$B$3:$K$511,7,FALSE))</f>
        <v>MGC Vsetín</v>
      </c>
      <c r="E20" s="126">
        <v>2781</v>
      </c>
      <c r="F20" s="153" t="str">
        <f>IF($E20=0,".",VLOOKUP($E20,'databáze hráčů'!$B$3:$K$511,4,FALSE))</f>
        <v>m</v>
      </c>
      <c r="G20" s="122">
        <f>IF($E20=0,".",VLOOKUP($E20,'databáze hráčů'!$B$3:$K$511,10,FALSE))</f>
        <v>4</v>
      </c>
      <c r="H20" s="128">
        <v>30</v>
      </c>
      <c r="I20" s="127">
        <v>31</v>
      </c>
      <c r="J20" s="127">
        <v>32</v>
      </c>
      <c r="K20" s="128">
        <v>28</v>
      </c>
      <c r="L20" s="127"/>
      <c r="M20" s="127"/>
      <c r="N20" s="127"/>
      <c r="O20" s="127"/>
      <c r="P20" s="127"/>
      <c r="Q20" s="127"/>
      <c r="R20" s="123">
        <f t="shared" si="0"/>
        <v>121</v>
      </c>
      <c r="S20" s="124">
        <f t="shared" si="1"/>
        <v>30.25</v>
      </c>
      <c r="T20" s="156">
        <v>43</v>
      </c>
      <c r="U20" s="123">
        <f t="shared" si="2"/>
        <v>4</v>
      </c>
      <c r="V20" s="123">
        <f t="shared" si="3"/>
        <v>4</v>
      </c>
      <c r="W20" s="123">
        <f t="shared" si="4"/>
        <v>1</v>
      </c>
    </row>
    <row r="21" spans="1:23" ht="12.75">
      <c r="A21" s="129">
        <v>19</v>
      </c>
      <c r="B21" s="121" t="str">
        <f>IF(E21=0,".",VLOOKUP($E21,'databáze hráčů'!$B$3:$K$511,2,FALSE))</f>
        <v>Zbránek</v>
      </c>
      <c r="C21" s="121" t="str">
        <f>IF($E21=0,".",VLOOKUP($E21,'databáze hráčů'!$B$3:$K$511,3,FALSE))</f>
        <v>Martin</v>
      </c>
      <c r="D21" s="121" t="str">
        <f>IF($E21=0,".",VLOOKUP($E21,'databáze hráčů'!$B$3:$K$511,7,FALSE))</f>
        <v>MGC Vsetín</v>
      </c>
      <c r="E21" s="126">
        <v>2784</v>
      </c>
      <c r="F21" s="153" t="str">
        <f>IF($E21=0,".",VLOOKUP($E21,'databáze hráčů'!$B$3:$K$511,4,FALSE))</f>
        <v>m</v>
      </c>
      <c r="G21" s="122" t="str">
        <f>IF($E21=0,".",VLOOKUP($E21,'databáze hráčů'!$B$3:$K$511,10,FALSE))</f>
        <v>-</v>
      </c>
      <c r="H21" s="128">
        <v>33</v>
      </c>
      <c r="I21" s="127">
        <v>28</v>
      </c>
      <c r="J21" s="127">
        <v>33</v>
      </c>
      <c r="K21" s="128">
        <v>27</v>
      </c>
      <c r="L21" s="127"/>
      <c r="M21" s="127"/>
      <c r="N21" s="127"/>
      <c r="O21" s="127"/>
      <c r="P21" s="127"/>
      <c r="Q21" s="127"/>
      <c r="R21" s="123">
        <f t="shared" si="0"/>
        <v>121</v>
      </c>
      <c r="S21" s="124">
        <f t="shared" si="1"/>
        <v>30.25</v>
      </c>
      <c r="T21" s="156">
        <v>43</v>
      </c>
      <c r="U21" s="123">
        <f t="shared" si="2"/>
        <v>4</v>
      </c>
      <c r="V21" s="123">
        <f t="shared" si="3"/>
        <v>6</v>
      </c>
      <c r="W21" s="123">
        <f t="shared" si="4"/>
        <v>5</v>
      </c>
    </row>
    <row r="22" spans="1:23" ht="12.75">
      <c r="A22" s="129">
        <v>20</v>
      </c>
      <c r="B22" s="121" t="str">
        <f>IF(E22=0,".",VLOOKUP($E22,'databáze hráčů'!$B$3:$K$511,2,FALSE))</f>
        <v>Roubalík</v>
      </c>
      <c r="C22" s="121" t="str">
        <f>IF($E22=0,".",VLOOKUP($E22,'databáze hráčů'!$B$3:$K$511,3,FALSE))</f>
        <v>Petr</v>
      </c>
      <c r="D22" s="121" t="str">
        <f>IF($E22=0,".",VLOOKUP($E22,'databáze hráčů'!$B$3:$K$511,7,FALSE))</f>
        <v>MGC Holešov</v>
      </c>
      <c r="E22" s="126">
        <v>3217</v>
      </c>
      <c r="F22" s="153" t="str">
        <f>IF($E22=0,".",VLOOKUP($E22,'databáze hráčů'!$B$3:$K$511,4,FALSE))</f>
        <v>m</v>
      </c>
      <c r="G22" s="122" t="str">
        <f>IF($E22=0,".",VLOOKUP($E22,'databáze hráčů'!$B$3:$K$511,10,FALSE))</f>
        <v>-</v>
      </c>
      <c r="H22" s="128">
        <v>31</v>
      </c>
      <c r="I22" s="127">
        <v>30</v>
      </c>
      <c r="J22" s="127">
        <v>33</v>
      </c>
      <c r="K22" s="128">
        <v>28</v>
      </c>
      <c r="L22" s="127"/>
      <c r="M22" s="127"/>
      <c r="N22" s="127"/>
      <c r="O22" s="127"/>
      <c r="P22" s="127"/>
      <c r="Q22" s="127"/>
      <c r="R22" s="123">
        <f t="shared" si="0"/>
        <v>122</v>
      </c>
      <c r="S22" s="124">
        <f t="shared" si="1"/>
        <v>30.5</v>
      </c>
      <c r="T22" s="156">
        <v>42</v>
      </c>
      <c r="U22" s="123">
        <f t="shared" si="2"/>
        <v>4</v>
      </c>
      <c r="V22" s="123">
        <f t="shared" si="3"/>
        <v>5</v>
      </c>
      <c r="W22" s="123">
        <f t="shared" si="4"/>
        <v>1</v>
      </c>
    </row>
    <row r="23" spans="1:23" ht="12.75">
      <c r="A23" s="129">
        <v>21</v>
      </c>
      <c r="B23" s="121" t="str">
        <f>IF(E23=0,".",VLOOKUP($E23,'databáze hráčů'!$B$3:$K$511,2,FALSE))</f>
        <v>Tichá</v>
      </c>
      <c r="C23" s="121" t="str">
        <f>IF($E23=0,".",VLOOKUP($E23,'databáze hráčů'!$B$3:$K$511,3,FALSE))</f>
        <v>Andrea</v>
      </c>
      <c r="D23" s="121" t="str">
        <f>IF($E23=0,".",VLOOKUP($E23,'databáze hráčů'!$B$3:$K$511,7,FALSE))</f>
        <v>MGC Holešov</v>
      </c>
      <c r="E23" s="126">
        <v>3087</v>
      </c>
      <c r="F23" s="153" t="str">
        <f>IF($E23=0,".",VLOOKUP($E23,'databáze hráčů'!$B$3:$K$511,4,FALSE))</f>
        <v>žá</v>
      </c>
      <c r="G23" s="122">
        <f>IF($E23=0,".",VLOOKUP($E23,'databáze hráčů'!$B$3:$K$511,10,FALSE))</f>
        <v>3</v>
      </c>
      <c r="H23" s="128">
        <v>33</v>
      </c>
      <c r="I23" s="127">
        <v>30</v>
      </c>
      <c r="J23" s="127">
        <v>36</v>
      </c>
      <c r="K23" s="128">
        <v>24</v>
      </c>
      <c r="L23" s="127"/>
      <c r="M23" s="127"/>
      <c r="N23" s="127"/>
      <c r="O23" s="127"/>
      <c r="P23" s="127"/>
      <c r="Q23" s="127"/>
      <c r="R23" s="123">
        <f t="shared" si="0"/>
        <v>123</v>
      </c>
      <c r="S23" s="124">
        <f t="shared" si="1"/>
        <v>30.75</v>
      </c>
      <c r="T23" s="156">
        <v>41</v>
      </c>
      <c r="U23" s="123">
        <f t="shared" si="2"/>
        <v>4</v>
      </c>
      <c r="V23" s="123">
        <f t="shared" si="3"/>
        <v>12</v>
      </c>
      <c r="W23" s="123">
        <f t="shared" si="4"/>
        <v>3</v>
      </c>
    </row>
    <row r="24" spans="1:23" ht="12.75">
      <c r="A24" s="129">
        <v>22</v>
      </c>
      <c r="B24" s="121" t="str">
        <f>IF(E24=0,".",VLOOKUP($E24,'databáze hráčů'!$B$3:$K$511,2,FALSE))</f>
        <v>Richterová</v>
      </c>
      <c r="C24" s="121" t="str">
        <f>IF($E24=0,".",VLOOKUP($E24,'databáze hráčů'!$B$3:$K$511,3,FALSE))</f>
        <v>Kateřina</v>
      </c>
      <c r="D24" s="121" t="str">
        <f>IF($E24=0,".",VLOOKUP($E24,'databáze hráčů'!$B$3:$K$511,7,FALSE))</f>
        <v>MGC Holešov</v>
      </c>
      <c r="E24" s="126">
        <v>3086</v>
      </c>
      <c r="F24" s="153" t="s">
        <v>539</v>
      </c>
      <c r="G24" s="122">
        <v>3</v>
      </c>
      <c r="H24" s="128">
        <v>25</v>
      </c>
      <c r="I24" s="127">
        <v>31</v>
      </c>
      <c r="J24" s="127">
        <v>36</v>
      </c>
      <c r="K24" s="128">
        <v>31</v>
      </c>
      <c r="L24" s="127"/>
      <c r="M24" s="127"/>
      <c r="N24" s="127"/>
      <c r="O24" s="127"/>
      <c r="P24" s="127"/>
      <c r="Q24" s="127"/>
      <c r="R24" s="123">
        <f t="shared" si="0"/>
        <v>123</v>
      </c>
      <c r="S24" s="124">
        <f t="shared" si="1"/>
        <v>30.75</v>
      </c>
      <c r="T24" s="156">
        <v>41</v>
      </c>
      <c r="U24" s="123">
        <f t="shared" si="2"/>
        <v>4</v>
      </c>
      <c r="V24" s="123">
        <f t="shared" si="3"/>
        <v>11</v>
      </c>
      <c r="W24" s="123">
        <f t="shared" si="4"/>
        <v>0</v>
      </c>
    </row>
    <row r="25" spans="1:23" ht="12.75">
      <c r="A25" s="129">
        <v>23</v>
      </c>
      <c r="B25" s="121" t="str">
        <f>IF(E25=0,".",VLOOKUP($E25,'databáze hráčů'!$B$3:$K$511,2,FALSE))</f>
        <v>Rejhon</v>
      </c>
      <c r="C25" s="121" t="str">
        <f>IF($E25=0,".",VLOOKUP($E25,'databáze hráčů'!$B$3:$K$511,3,FALSE))</f>
        <v>Zdeněk</v>
      </c>
      <c r="D25" s="121" t="str">
        <f>IF($E25=0,".",VLOOKUP($E25,'databáze hráčů'!$B$3:$K$511,7,FALSE))</f>
        <v>SK Mlýn Přerov</v>
      </c>
      <c r="E25" s="126">
        <v>2744</v>
      </c>
      <c r="F25" s="153" t="str">
        <f>IF($E25=0,".",VLOOKUP($E25,'databáze hráčů'!$B$3:$K$511,4,FALSE))</f>
        <v>s</v>
      </c>
      <c r="G25" s="122">
        <f>IF($E25=0,".",VLOOKUP($E25,'databáze hráčů'!$B$3:$K$511,10,FALSE))</f>
        <v>3</v>
      </c>
      <c r="H25" s="127">
        <v>31</v>
      </c>
      <c r="I25" s="127">
        <v>27</v>
      </c>
      <c r="J25" s="127">
        <v>35</v>
      </c>
      <c r="K25" s="127">
        <v>31</v>
      </c>
      <c r="L25" s="127"/>
      <c r="M25" s="127"/>
      <c r="N25" s="128"/>
      <c r="O25" s="128"/>
      <c r="P25" s="128"/>
      <c r="Q25" s="128"/>
      <c r="R25" s="123">
        <f t="shared" si="0"/>
        <v>124</v>
      </c>
      <c r="S25" s="124">
        <f t="shared" si="1"/>
        <v>31</v>
      </c>
      <c r="T25" s="156">
        <v>40</v>
      </c>
      <c r="U25" s="123">
        <f t="shared" si="2"/>
        <v>4</v>
      </c>
      <c r="V25" s="123">
        <f t="shared" si="3"/>
        <v>8</v>
      </c>
      <c r="W25" s="123">
        <f t="shared" si="4"/>
        <v>0</v>
      </c>
    </row>
    <row r="26" spans="1:23" ht="12.75">
      <c r="A26" s="129">
        <v>24</v>
      </c>
      <c r="B26" s="121" t="str">
        <f>IF(E26=0,".",VLOOKUP($E26,'databáze hráčů'!$B$3:$K$511,2,FALSE))</f>
        <v>Špačková</v>
      </c>
      <c r="C26" s="121" t="str">
        <f>IF($E26=0,".",VLOOKUP($E26,'databáze hráčů'!$B$3:$K$511,3,FALSE))</f>
        <v>Bětka</v>
      </c>
      <c r="D26" s="121" t="str">
        <f>IF($E26=0,".",VLOOKUP($E26,'databáze hráčů'!$B$3:$K$511,7,FALSE))</f>
        <v>MGC Vsetín</v>
      </c>
      <c r="E26" s="126">
        <v>3248</v>
      </c>
      <c r="F26" s="153" t="str">
        <f>IF($E26=0,".",VLOOKUP($E26,'databáze hráčů'!$B$3:$K$511,4,FALSE))</f>
        <v>j</v>
      </c>
      <c r="G26" s="122">
        <f>IF($E26=0,".",VLOOKUP($E26,'databáze hráčů'!$B$3:$K$511,10,FALSE))</f>
        <v>5</v>
      </c>
      <c r="H26" s="128">
        <v>31</v>
      </c>
      <c r="I26" s="127">
        <v>31</v>
      </c>
      <c r="J26" s="127">
        <v>34</v>
      </c>
      <c r="K26" s="128">
        <v>29</v>
      </c>
      <c r="L26" s="127"/>
      <c r="M26" s="128"/>
      <c r="N26" s="127"/>
      <c r="O26" s="127"/>
      <c r="P26" s="127"/>
      <c r="Q26" s="127"/>
      <c r="R26" s="123">
        <f t="shared" si="0"/>
        <v>125</v>
      </c>
      <c r="S26" s="124">
        <f t="shared" si="1"/>
        <v>31.25</v>
      </c>
      <c r="T26" s="156">
        <v>39</v>
      </c>
      <c r="U26" s="123">
        <f t="shared" si="2"/>
        <v>4</v>
      </c>
      <c r="V26" s="123">
        <f t="shared" si="3"/>
        <v>5</v>
      </c>
      <c r="W26" s="123">
        <f t="shared" si="4"/>
        <v>0</v>
      </c>
    </row>
    <row r="27" spans="1:23" ht="12.75">
      <c r="A27" s="129">
        <v>25</v>
      </c>
      <c r="B27" s="121" t="str">
        <f>IF(E27=0,".",VLOOKUP($E27,'databáze hráčů'!$B$3:$K$511,2,FALSE))</f>
        <v>Rimpler</v>
      </c>
      <c r="C27" s="121" t="str">
        <f>IF($E27=0,".",VLOOKUP($E27,'databáze hráčů'!$B$3:$K$511,3,FALSE))</f>
        <v>Jiří</v>
      </c>
      <c r="D27" s="121" t="str">
        <f>IF($E27=0,".",VLOOKUP($E27,'databáze hráčů'!$B$3:$K$511,7,FALSE))</f>
        <v>MGC Jedovnice</v>
      </c>
      <c r="E27" s="126">
        <v>1403</v>
      </c>
      <c r="F27" s="153" t="str">
        <f>IF($E27=0,".",VLOOKUP($E27,'databáze hráčů'!$B$3:$K$511,4,FALSE))</f>
        <v>m</v>
      </c>
      <c r="G27" s="122">
        <f>IF($E27=0,".",VLOOKUP($E27,'databáze hráčů'!$B$3:$K$511,10,FALSE))</f>
        <v>3</v>
      </c>
      <c r="H27" s="128">
        <v>29</v>
      </c>
      <c r="I27" s="127">
        <v>28</v>
      </c>
      <c r="J27" s="127">
        <v>33</v>
      </c>
      <c r="K27" s="128">
        <v>35</v>
      </c>
      <c r="L27" s="127"/>
      <c r="M27" s="128"/>
      <c r="N27" s="127"/>
      <c r="O27" s="127"/>
      <c r="P27" s="127"/>
      <c r="Q27" s="127"/>
      <c r="R27" s="123">
        <f t="shared" si="0"/>
        <v>125</v>
      </c>
      <c r="S27" s="124">
        <f t="shared" si="1"/>
        <v>31.25</v>
      </c>
      <c r="T27" s="156">
        <v>39</v>
      </c>
      <c r="U27" s="123">
        <f t="shared" si="2"/>
        <v>4</v>
      </c>
      <c r="V27" s="123">
        <f t="shared" si="3"/>
        <v>7</v>
      </c>
      <c r="W27" s="123">
        <f t="shared" si="4"/>
        <v>4</v>
      </c>
    </row>
    <row r="28" spans="1:23" ht="12.75">
      <c r="A28" s="129">
        <v>26</v>
      </c>
      <c r="B28" s="121" t="str">
        <f>IF(E28=0,".",VLOOKUP($E28,'databáze hráčů'!$B$3:$K$511,2,FALSE))</f>
        <v>Mikulík</v>
      </c>
      <c r="C28" s="121" t="str">
        <f>IF($E28=0,".",VLOOKUP($E28,'databáze hráčů'!$B$3:$K$511,3,FALSE))</f>
        <v>Oldřich</v>
      </c>
      <c r="D28" s="121" t="str">
        <f>IF($E28=0,".",VLOOKUP($E28,'databáze hráčů'!$B$3:$K$511,7,FALSE))</f>
        <v>1.DGC Bystřice p.H.</v>
      </c>
      <c r="E28" s="126">
        <v>1242</v>
      </c>
      <c r="F28" s="153" t="str">
        <f>IF($E28=0,".",VLOOKUP($E28,'databáze hráčů'!$B$3:$K$511,4,FALSE))</f>
        <v>s</v>
      </c>
      <c r="G28" s="122">
        <f>IF($E28=0,".",VLOOKUP($E28,'databáze hráčů'!$B$3:$K$511,10,FALSE))</f>
        <v>3</v>
      </c>
      <c r="H28" s="128">
        <v>32</v>
      </c>
      <c r="I28" s="127">
        <v>36</v>
      </c>
      <c r="J28" s="127">
        <v>35</v>
      </c>
      <c r="K28" s="128">
        <v>30</v>
      </c>
      <c r="L28" s="127"/>
      <c r="M28" s="127"/>
      <c r="N28" s="127"/>
      <c r="O28" s="127"/>
      <c r="P28" s="127"/>
      <c r="Q28" s="127"/>
      <c r="R28" s="123">
        <f t="shared" si="0"/>
        <v>133</v>
      </c>
      <c r="S28" s="124">
        <f t="shared" si="1"/>
        <v>33.25</v>
      </c>
      <c r="T28" s="156">
        <v>31</v>
      </c>
      <c r="U28" s="123">
        <f t="shared" si="2"/>
        <v>4</v>
      </c>
      <c r="V28" s="123">
        <f t="shared" si="3"/>
        <v>6</v>
      </c>
      <c r="W28" s="123">
        <f t="shared" si="4"/>
        <v>3</v>
      </c>
    </row>
    <row r="29" spans="1:23" ht="12.75">
      <c r="A29" s="129">
        <v>27</v>
      </c>
      <c r="B29" s="121" t="str">
        <f>IF(E29=0,".",VLOOKUP($E29,'databáze hráčů'!$B$3:$K$511,2,FALSE))</f>
        <v>Novák</v>
      </c>
      <c r="C29" s="121" t="str">
        <f>IF($E29=0,".",VLOOKUP($E29,'databáze hráčů'!$B$3:$K$511,3,FALSE))</f>
        <v>Blahoslav</v>
      </c>
      <c r="D29" s="121" t="str">
        <f>IF($E29=0,".",VLOOKUP($E29,'databáze hráčů'!$B$3:$K$511,7,FALSE))</f>
        <v>MGC Holešov</v>
      </c>
      <c r="E29" s="126">
        <v>2876</v>
      </c>
      <c r="F29" s="153" t="str">
        <f>IF($E29=0,".",VLOOKUP($E29,'databáze hráčů'!$B$3:$K$511,4,FALSE))</f>
        <v>s</v>
      </c>
      <c r="G29" s="122">
        <f>IF($E29=0,".",VLOOKUP($E29,'databáze hráčů'!$B$3:$K$511,10,FALSE))</f>
        <v>4</v>
      </c>
      <c r="H29" s="128">
        <v>35</v>
      </c>
      <c r="I29" s="127">
        <v>39</v>
      </c>
      <c r="J29" s="127">
        <v>34</v>
      </c>
      <c r="K29" s="128">
        <v>34</v>
      </c>
      <c r="L29" s="127"/>
      <c r="M29" s="127"/>
      <c r="N29" s="127"/>
      <c r="O29" s="127"/>
      <c r="P29" s="127"/>
      <c r="Q29" s="127"/>
      <c r="R29" s="123">
        <f t="shared" si="0"/>
        <v>142</v>
      </c>
      <c r="S29" s="124">
        <f t="shared" si="1"/>
        <v>35.5</v>
      </c>
      <c r="T29" s="156">
        <v>22</v>
      </c>
      <c r="U29" s="123">
        <f t="shared" si="2"/>
        <v>4</v>
      </c>
      <c r="V29" s="123">
        <f t="shared" si="3"/>
        <v>5</v>
      </c>
      <c r="W29" s="123">
        <f t="shared" si="4"/>
        <v>1</v>
      </c>
    </row>
    <row r="30" spans="1:23" ht="12.75">
      <c r="A30" s="129">
        <v>28</v>
      </c>
      <c r="B30" s="121" t="str">
        <f>IF($E30=0,".",VLOOKUP($E30,'databáze hráčů'!$B$3:$K$511,2,FALSE))</f>
        <v>Bubík</v>
      </c>
      <c r="C30" s="121" t="str">
        <f>IF($E30=0,".",VLOOKUP($E30,'databáze hráčů'!$B$3:$K$511,3,FALSE))</f>
        <v>Michal</v>
      </c>
      <c r="D30" s="121" t="str">
        <f>IF($E30=0,".",VLOOKUP($E30,'databáze hráčů'!$B$3:$K$511,7,FALSE))</f>
        <v>MGC Holešov</v>
      </c>
      <c r="E30" s="126">
        <v>3253</v>
      </c>
      <c r="F30" s="153" t="str">
        <f>IF($E30=0,".",VLOOKUP($E30,'databáze hráčů'!$B$3:$K$511,4,FALSE))</f>
        <v>žá</v>
      </c>
      <c r="G30" s="122" t="str">
        <f>IF($E30=0,".",VLOOKUP($E30,'databáze hráčů'!$B$3:$K$511,10,FALSE))</f>
        <v>-</v>
      </c>
      <c r="H30" s="128">
        <v>30</v>
      </c>
      <c r="I30" s="127">
        <v>39</v>
      </c>
      <c r="J30" s="127">
        <v>41</v>
      </c>
      <c r="K30" s="128">
        <v>36</v>
      </c>
      <c r="L30" s="127"/>
      <c r="M30" s="127"/>
      <c r="N30" s="127"/>
      <c r="O30" s="127"/>
      <c r="P30" s="127"/>
      <c r="Q30" s="127"/>
      <c r="R30" s="123">
        <f t="shared" si="0"/>
        <v>146</v>
      </c>
      <c r="S30" s="124">
        <f t="shared" si="1"/>
        <v>36.5</v>
      </c>
      <c r="T30" s="156">
        <v>18</v>
      </c>
      <c r="U30" s="123">
        <f t="shared" si="2"/>
        <v>4</v>
      </c>
      <c r="V30" s="123">
        <f t="shared" si="3"/>
        <v>11</v>
      </c>
      <c r="W30" s="123">
        <f t="shared" si="4"/>
        <v>3</v>
      </c>
    </row>
    <row r="31" spans="1:23" ht="12.75">
      <c r="A31" s="129">
        <v>29</v>
      </c>
      <c r="B31" s="121" t="str">
        <f>IF(E31=0,".",VLOOKUP($E31,'databáze hráčů'!$B$3:$K$511,2,FALSE))</f>
        <v>Ligačová</v>
      </c>
      <c r="C31" s="121" t="str">
        <f>IF($E31=0,".",VLOOKUP($E31,'databáze hráčů'!$B$3:$K$511,3,FALSE))</f>
        <v>Tereza</v>
      </c>
      <c r="D31" s="121" t="str">
        <f>IF($E31=0,".",VLOOKUP($E31,'databáze hráčů'!$B$3:$K$511,7,FALSE))</f>
        <v>KGB Kojetín</v>
      </c>
      <c r="E31" s="126">
        <v>2919</v>
      </c>
      <c r="F31" s="153" t="s">
        <v>539</v>
      </c>
      <c r="G31" s="122">
        <f>IF($E31=0,".",VLOOKUP($E31,'databáze hráčů'!$B$3:$K$511,10,FALSE))</f>
        <v>4</v>
      </c>
      <c r="H31" s="128">
        <v>39</v>
      </c>
      <c r="I31" s="127">
        <v>39</v>
      </c>
      <c r="J31" s="127">
        <v>31</v>
      </c>
      <c r="K31" s="128">
        <v>39</v>
      </c>
      <c r="L31" s="127"/>
      <c r="M31" s="127"/>
      <c r="N31" s="127"/>
      <c r="O31" s="127"/>
      <c r="P31" s="127"/>
      <c r="Q31" s="127"/>
      <c r="R31" s="123">
        <f t="shared" si="0"/>
        <v>148</v>
      </c>
      <c r="S31" s="124">
        <f t="shared" si="1"/>
        <v>37</v>
      </c>
      <c r="T31" s="156">
        <v>16</v>
      </c>
      <c r="U31" s="123">
        <f t="shared" si="2"/>
        <v>4</v>
      </c>
      <c r="V31" s="123">
        <f t="shared" si="3"/>
        <v>8</v>
      </c>
      <c r="W31" s="123">
        <f t="shared" si="4"/>
        <v>0</v>
      </c>
    </row>
    <row r="32" spans="1:23" ht="12.75">
      <c r="A32" s="129">
        <v>30</v>
      </c>
      <c r="B32" s="121" t="s">
        <v>1239</v>
      </c>
      <c r="C32" s="121" t="s">
        <v>312</v>
      </c>
      <c r="D32" s="121" t="s">
        <v>306</v>
      </c>
      <c r="E32" s="126">
        <v>3283</v>
      </c>
      <c r="F32" s="153" t="s">
        <v>527</v>
      </c>
      <c r="G32" s="122" t="s">
        <v>1240</v>
      </c>
      <c r="H32" s="128">
        <v>41</v>
      </c>
      <c r="I32" s="127">
        <v>42</v>
      </c>
      <c r="J32" s="127">
        <v>38</v>
      </c>
      <c r="K32" s="128">
        <v>34</v>
      </c>
      <c r="L32" s="127"/>
      <c r="M32" s="127"/>
      <c r="N32" s="127"/>
      <c r="O32" s="127"/>
      <c r="P32" s="127"/>
      <c r="Q32" s="127"/>
      <c r="R32" s="123">
        <f t="shared" si="0"/>
        <v>155</v>
      </c>
      <c r="S32" s="124">
        <f t="shared" si="1"/>
        <v>38.75</v>
      </c>
      <c r="T32" s="156">
        <v>9</v>
      </c>
      <c r="U32" s="123">
        <f t="shared" si="2"/>
        <v>4</v>
      </c>
      <c r="V32" s="123">
        <f t="shared" si="3"/>
        <v>8</v>
      </c>
      <c r="W32" s="123">
        <f t="shared" si="4"/>
        <v>3</v>
      </c>
    </row>
    <row r="33" spans="1:23" s="55" customFormat="1" ht="15">
      <c r="A33" s="119"/>
      <c r="B33" s="149" t="s">
        <v>1241</v>
      </c>
      <c r="E33" s="147"/>
      <c r="F33" s="146"/>
      <c r="G33" s="147"/>
      <c r="H33" s="150"/>
      <c r="R33" s="146"/>
      <c r="S33" s="151"/>
      <c r="T33" s="148"/>
      <c r="U33" s="152"/>
      <c r="V33" s="148"/>
      <c r="W33" s="147"/>
    </row>
    <row r="34" spans="1:23" s="55" customFormat="1" ht="12.75">
      <c r="A34" s="143" t="s">
        <v>1218</v>
      </c>
      <c r="B34" s="143" t="s">
        <v>2</v>
      </c>
      <c r="C34" s="143" t="s">
        <v>3</v>
      </c>
      <c r="D34" s="143" t="s">
        <v>1242</v>
      </c>
      <c r="E34" s="143" t="s">
        <v>1228</v>
      </c>
      <c r="F34" s="143" t="s">
        <v>1219</v>
      </c>
      <c r="G34" s="143" t="s">
        <v>1220</v>
      </c>
      <c r="H34" s="144" t="s">
        <v>1221</v>
      </c>
      <c r="I34" s="144" t="s">
        <v>1222</v>
      </c>
      <c r="J34" s="144" t="s">
        <v>1223</v>
      </c>
      <c r="K34" s="144" t="s">
        <v>1224</v>
      </c>
      <c r="L34" s="144" t="s">
        <v>1229</v>
      </c>
      <c r="M34" s="144" t="s">
        <v>1230</v>
      </c>
      <c r="N34" s="144" t="s">
        <v>1231</v>
      </c>
      <c r="O34" s="144" t="s">
        <v>1232</v>
      </c>
      <c r="P34" s="144" t="s">
        <v>1233</v>
      </c>
      <c r="Q34" s="144" t="s">
        <v>1234</v>
      </c>
      <c r="R34" s="143" t="s">
        <v>1207</v>
      </c>
      <c r="S34" s="143" t="s">
        <v>1227</v>
      </c>
      <c r="T34" s="143" t="s">
        <v>1210</v>
      </c>
      <c r="U34" s="143" t="s">
        <v>1235</v>
      </c>
      <c r="V34" s="145" t="s">
        <v>1225</v>
      </c>
      <c r="W34" s="145" t="s">
        <v>1226</v>
      </c>
    </row>
    <row r="35" spans="1:23" ht="12.75">
      <c r="A35" s="129">
        <v>1</v>
      </c>
      <c r="B35" s="121" t="str">
        <f>IF(E35=0,".",VLOOKUP($E35,'databáze hráčů'!$B$3:$K$511,2,FALSE))</f>
        <v>Láník</v>
      </c>
      <c r="C35" s="121" t="str">
        <f>IF($E35=0,".",VLOOKUP($E35,'databáze hráčů'!$B$3:$K$511,3,FALSE))</f>
        <v>Jan</v>
      </c>
      <c r="D35" s="121" t="str">
        <f>IF($E35=0,".",VLOOKUP($E35,'databáze hráčů'!$B$3:$K$511,7,FALSE))</f>
        <v>MGC Jedovnice</v>
      </c>
      <c r="E35" s="126">
        <v>1040</v>
      </c>
      <c r="F35" s="153" t="str">
        <f>IF($E35=0,".",VLOOKUP($E35,'databáze hráčů'!$B$3:$K$511,4,FALSE))</f>
        <v>m</v>
      </c>
      <c r="G35" s="122">
        <f>IF($E35=0,".",VLOOKUP($E35,'databáze hráčů'!$B$3:$K$511,10,FALSE))</f>
        <v>2</v>
      </c>
      <c r="H35" s="128">
        <v>23</v>
      </c>
      <c r="I35" s="127">
        <v>26</v>
      </c>
      <c r="J35" s="127">
        <v>25</v>
      </c>
      <c r="K35" s="128">
        <v>24</v>
      </c>
      <c r="L35" s="127"/>
      <c r="M35" s="127"/>
      <c r="N35" s="127"/>
      <c r="O35" s="127"/>
      <c r="P35" s="127"/>
      <c r="Q35" s="127"/>
      <c r="R35" s="123">
        <f aca="true" t="shared" si="5" ref="R35:R45">SUM(H35:Q35)</f>
        <v>98</v>
      </c>
      <c r="S35" s="124">
        <f aca="true" t="shared" si="6" ref="S35:S45">+R35/COUNT(H35:Q35)</f>
        <v>24.5</v>
      </c>
      <c r="T35" s="156">
        <v>66</v>
      </c>
      <c r="U35" s="123">
        <f aca="true" t="shared" si="7" ref="U35:U45">+COUNT(H35:Q35)</f>
        <v>4</v>
      </c>
      <c r="V35" s="123">
        <f t="shared" si="3"/>
        <v>3</v>
      </c>
      <c r="W35" s="123">
        <f t="shared" si="4"/>
        <v>1</v>
      </c>
    </row>
    <row r="36" spans="1:23" ht="12.75">
      <c r="A36" s="129">
        <v>2</v>
      </c>
      <c r="B36" s="121" t="str">
        <f>IF(E36=0,".",VLOOKUP($E36,'databáze hráčů'!$B$3:$K$511,2,FALSE))</f>
        <v>Složil</v>
      </c>
      <c r="C36" s="121" t="str">
        <f>IF($E36=0,".",VLOOKUP($E36,'databáze hráčů'!$B$3:$K$511,3,FALSE))</f>
        <v>Petr</v>
      </c>
      <c r="D36" s="121" t="str">
        <f>IF($E36=0,".",VLOOKUP($E36,'databáze hráčů'!$B$3:$K$511,7,FALSE))</f>
        <v>TJ START Brno</v>
      </c>
      <c r="E36" s="126">
        <v>1078</v>
      </c>
      <c r="F36" s="153" t="str">
        <f>IF($E36=0,".",VLOOKUP($E36,'databáze hráčů'!$B$3:$K$511,4,FALSE))</f>
        <v>m</v>
      </c>
      <c r="G36" s="122">
        <f>IF($E36=0,".",VLOOKUP($E36,'databáze hráčů'!$B$3:$K$511,10,FALSE))</f>
        <v>2</v>
      </c>
      <c r="H36" s="128">
        <v>25</v>
      </c>
      <c r="I36" s="127">
        <v>24</v>
      </c>
      <c r="J36" s="127">
        <v>27</v>
      </c>
      <c r="K36" s="128">
        <v>24</v>
      </c>
      <c r="L36" s="127"/>
      <c r="M36" s="127"/>
      <c r="N36" s="127"/>
      <c r="O36" s="127"/>
      <c r="P36" s="127"/>
      <c r="Q36" s="127"/>
      <c r="R36" s="123">
        <f t="shared" si="5"/>
        <v>100</v>
      </c>
      <c r="S36" s="124">
        <f t="shared" si="6"/>
        <v>25</v>
      </c>
      <c r="T36" s="156">
        <v>64</v>
      </c>
      <c r="U36" s="123">
        <f t="shared" si="7"/>
        <v>4</v>
      </c>
      <c r="V36" s="123">
        <f t="shared" si="3"/>
        <v>3</v>
      </c>
      <c r="W36" s="123">
        <f t="shared" si="4"/>
        <v>1</v>
      </c>
    </row>
    <row r="37" spans="1:24" ht="12.75">
      <c r="A37" s="129">
        <v>3</v>
      </c>
      <c r="B37" s="121" t="str">
        <f>IF(E37=0,".",VLOOKUP($E37,'databáze hráčů'!$B$3:$K$511,2,FALSE))</f>
        <v>Šenkyřík</v>
      </c>
      <c r="C37" s="121" t="str">
        <f>IF($E37=0,".",VLOOKUP($E37,'databáze hráčů'!$B$3:$K$511,3,FALSE))</f>
        <v>Vít</v>
      </c>
      <c r="D37" s="121" t="str">
        <f>IF($E37=0,".",VLOOKUP($E37,'databáze hráčů'!$B$3:$K$511,7,FALSE))</f>
        <v>MGC Jedovnice</v>
      </c>
      <c r="E37" s="126">
        <v>1712</v>
      </c>
      <c r="F37" s="153" t="str">
        <f>IF($E37=0,".",VLOOKUP($E37,'databáze hráčů'!$B$3:$K$511,4,FALSE))</f>
        <v>m</v>
      </c>
      <c r="G37" s="122">
        <f>IF($E37=0,".",VLOOKUP($E37,'databáze hráčů'!$B$3:$K$511,10,FALSE))</f>
        <v>3</v>
      </c>
      <c r="H37" s="128">
        <v>26</v>
      </c>
      <c r="I37" s="127">
        <v>23</v>
      </c>
      <c r="J37" s="127">
        <v>26</v>
      </c>
      <c r="K37" s="128">
        <v>26</v>
      </c>
      <c r="L37" s="127"/>
      <c r="M37" s="128"/>
      <c r="N37" s="127"/>
      <c r="O37" s="127"/>
      <c r="P37" s="127"/>
      <c r="Q37" s="127"/>
      <c r="R37" s="123">
        <f t="shared" si="5"/>
        <v>101</v>
      </c>
      <c r="S37" s="124">
        <f t="shared" si="6"/>
        <v>25.25</v>
      </c>
      <c r="T37" s="156">
        <v>63</v>
      </c>
      <c r="U37" s="123">
        <f t="shared" si="7"/>
        <v>4</v>
      </c>
      <c r="V37" s="123">
        <f t="shared" si="3"/>
        <v>3</v>
      </c>
      <c r="W37" s="123">
        <f t="shared" si="4"/>
        <v>0</v>
      </c>
      <c r="X37" t="s">
        <v>1225</v>
      </c>
    </row>
    <row r="38" spans="1:24" ht="12.75">
      <c r="A38" s="129">
        <v>4</v>
      </c>
      <c r="B38" s="121" t="str">
        <f>IF(E38=0,".",VLOOKUP($E38,'databáze hráčů'!$B$3:$K$511,2,FALSE))</f>
        <v>Vašica</v>
      </c>
      <c r="C38" s="121" t="str">
        <f>IF($E38=0,".",VLOOKUP($E38,'databáze hráčů'!$B$3:$K$511,3,FALSE))</f>
        <v>Miroslav</v>
      </c>
      <c r="D38" s="121" t="str">
        <f>IF($E38=0,".",VLOOKUP($E38,'databáze hráčů'!$B$3:$K$511,7,FALSE))</f>
        <v>1.DGC Bystřice p.H.</v>
      </c>
      <c r="E38" s="126">
        <v>2783</v>
      </c>
      <c r="F38" s="153" t="s">
        <v>14</v>
      </c>
      <c r="G38" s="122">
        <v>3</v>
      </c>
      <c r="H38" s="128">
        <v>28</v>
      </c>
      <c r="I38" s="127">
        <v>27</v>
      </c>
      <c r="J38" s="127">
        <v>25</v>
      </c>
      <c r="K38" s="128">
        <v>21</v>
      </c>
      <c r="L38" s="127"/>
      <c r="M38" s="127"/>
      <c r="N38" s="127"/>
      <c r="O38" s="127"/>
      <c r="P38" s="127"/>
      <c r="Q38" s="127"/>
      <c r="R38" s="123">
        <f t="shared" si="5"/>
        <v>101</v>
      </c>
      <c r="S38" s="124">
        <f t="shared" si="6"/>
        <v>25.25</v>
      </c>
      <c r="T38" s="156">
        <v>63</v>
      </c>
      <c r="U38" s="123">
        <f t="shared" si="7"/>
        <v>4</v>
      </c>
      <c r="V38" s="123">
        <f t="shared" si="3"/>
        <v>7</v>
      </c>
      <c r="W38" s="123">
        <f t="shared" si="4"/>
        <v>2</v>
      </c>
      <c r="X38" t="s">
        <v>1226</v>
      </c>
    </row>
    <row r="39" spans="1:23" ht="12.75">
      <c r="A39" s="129">
        <v>5</v>
      </c>
      <c r="B39" s="121" t="str">
        <f>IF(E39=0,".",VLOOKUP($E39,'databáze hráčů'!$B$3:$K$511,2,FALSE))</f>
        <v>Doležel</v>
      </c>
      <c r="C39" s="121" t="str">
        <f>IF($E39=0,".",VLOOKUP($E39,'databáze hráčů'!$B$3:$K$511,3,FALSE))</f>
        <v>Radek</v>
      </c>
      <c r="D39" s="121" t="str">
        <f>IF($E39=0,".",VLOOKUP($E39,'databáze hráčů'!$B$3:$K$511,7,FALSE))</f>
        <v>MGC Holešov</v>
      </c>
      <c r="E39" s="126">
        <v>1241</v>
      </c>
      <c r="F39" s="153" t="str">
        <f>IF($E39=0,".",VLOOKUP($E39,'databáze hráčů'!$B$3:$K$511,4,FALSE))</f>
        <v>m</v>
      </c>
      <c r="G39" s="122">
        <f>IF($E39=0,".",VLOOKUP($E39,'databáze hráčů'!$B$3:$K$511,10,FALSE))</f>
        <v>1</v>
      </c>
      <c r="H39" s="128">
        <v>28</v>
      </c>
      <c r="I39" s="127">
        <v>25</v>
      </c>
      <c r="J39" s="127">
        <v>28</v>
      </c>
      <c r="K39" s="128">
        <v>22</v>
      </c>
      <c r="L39" s="127"/>
      <c r="M39" s="127"/>
      <c r="N39" s="127"/>
      <c r="O39" s="127"/>
      <c r="P39" s="127"/>
      <c r="Q39" s="127"/>
      <c r="R39" s="123">
        <f t="shared" si="5"/>
        <v>103</v>
      </c>
      <c r="S39" s="124">
        <f t="shared" si="6"/>
        <v>25.75</v>
      </c>
      <c r="T39" s="156">
        <v>61</v>
      </c>
      <c r="U39" s="123">
        <f t="shared" si="7"/>
        <v>4</v>
      </c>
      <c r="V39" s="123">
        <f t="shared" si="3"/>
        <v>6</v>
      </c>
      <c r="W39" s="123">
        <f t="shared" si="4"/>
        <v>3</v>
      </c>
    </row>
    <row r="40" spans="1:23" ht="12.75">
      <c r="A40" s="129">
        <v>6</v>
      </c>
      <c r="B40" s="121" t="str">
        <f>IF(E40=0,".",VLOOKUP($E40,'databáze hráčů'!$B$3:$K$511,2,FALSE))</f>
        <v>Škurek</v>
      </c>
      <c r="C40" s="121" t="str">
        <f>IF($E40=0,".",VLOOKUP($E40,'databáze hráčů'!$B$3:$K$511,3,FALSE))</f>
        <v>Svatopluk</v>
      </c>
      <c r="D40" s="121" t="str">
        <f>IF($E40=0,".",VLOOKUP($E40,'databáze hráčů'!$B$3:$K$511,7,FALSE))</f>
        <v>TJ START Brno</v>
      </c>
      <c r="E40" s="126">
        <v>749</v>
      </c>
      <c r="F40" s="153" t="str">
        <f>IF($E40=0,".",VLOOKUP($E40,'databáze hráčů'!$B$3:$K$511,4,FALSE))</f>
        <v>m</v>
      </c>
      <c r="G40" s="122">
        <f>IF($E40=0,".",VLOOKUP($E40,'databáze hráčů'!$B$3:$K$511,10,FALSE))</f>
        <v>3</v>
      </c>
      <c r="H40" s="128">
        <v>29</v>
      </c>
      <c r="I40" s="127">
        <v>24</v>
      </c>
      <c r="J40" s="127">
        <v>30</v>
      </c>
      <c r="K40" s="128">
        <v>28</v>
      </c>
      <c r="L40" s="127"/>
      <c r="M40" s="128"/>
      <c r="N40" s="127"/>
      <c r="O40" s="127"/>
      <c r="P40" s="127"/>
      <c r="Q40" s="127"/>
      <c r="R40" s="123">
        <f t="shared" si="5"/>
        <v>111</v>
      </c>
      <c r="S40" s="124">
        <f t="shared" si="6"/>
        <v>27.75</v>
      </c>
      <c r="T40" s="156">
        <v>53</v>
      </c>
      <c r="U40" s="123">
        <f t="shared" si="7"/>
        <v>4</v>
      </c>
      <c r="V40" s="123">
        <f t="shared" si="3"/>
        <v>6</v>
      </c>
      <c r="W40" s="123">
        <f t="shared" si="4"/>
        <v>1</v>
      </c>
    </row>
    <row r="41" spans="1:23" ht="12.75">
      <c r="A41" s="129">
        <v>7</v>
      </c>
      <c r="B41" s="121" t="str">
        <f>IF(E41=0,".",VLOOKUP($E41,'databáze hráčů'!$B$3:$K$511,2,FALSE))</f>
        <v>Růžička</v>
      </c>
      <c r="C41" s="121" t="str">
        <f>IF($E41=0,".",VLOOKUP($E41,'databáze hráčů'!$B$3:$K$511,3,FALSE))</f>
        <v>Michal</v>
      </c>
      <c r="D41" s="121" t="str">
        <f>IF($E41=0,".",VLOOKUP($E41,'databáze hráčů'!$B$3:$K$511,7,FALSE))</f>
        <v>MGC Vsetín</v>
      </c>
      <c r="E41" s="126">
        <v>2714</v>
      </c>
      <c r="F41" s="153" t="str">
        <f>IF($E41=0,".",VLOOKUP($E41,'databáze hráčů'!$B$3:$K$511,4,FALSE))</f>
        <v>m</v>
      </c>
      <c r="G41" s="122">
        <f>IF($E41=0,".",VLOOKUP($E41,'databáze hráčů'!$B$3:$K$511,10,FALSE))</f>
        <v>4</v>
      </c>
      <c r="H41" s="128">
        <v>28</v>
      </c>
      <c r="I41" s="127">
        <v>30</v>
      </c>
      <c r="J41" s="127">
        <v>30</v>
      </c>
      <c r="K41" s="128">
        <v>31</v>
      </c>
      <c r="L41" s="127"/>
      <c r="M41" s="127"/>
      <c r="N41" s="127"/>
      <c r="O41" s="127"/>
      <c r="P41" s="127"/>
      <c r="Q41" s="127"/>
      <c r="R41" s="123">
        <f t="shared" si="5"/>
        <v>119</v>
      </c>
      <c r="S41" s="124">
        <f t="shared" si="6"/>
        <v>29.75</v>
      </c>
      <c r="T41" s="156">
        <v>45</v>
      </c>
      <c r="U41" s="123">
        <f t="shared" si="7"/>
        <v>4</v>
      </c>
      <c r="V41" s="123">
        <f t="shared" si="3"/>
        <v>3</v>
      </c>
      <c r="W41" s="123">
        <f t="shared" si="4"/>
        <v>0</v>
      </c>
    </row>
    <row r="42" spans="1:23" ht="12.75">
      <c r="A42" s="129">
        <v>8</v>
      </c>
      <c r="B42" s="121" t="str">
        <f>IF(E42=0,".",VLOOKUP($E42,'databáze hráčů'!$B$3:$K$511,2,FALSE))</f>
        <v>Chalupa</v>
      </c>
      <c r="C42" s="121" t="str">
        <f>IF($E42=0,".",VLOOKUP($E42,'databáze hráčů'!$B$3:$K$511,3,FALSE))</f>
        <v>Tomáš</v>
      </c>
      <c r="D42" s="121" t="str">
        <f>IF($E42=0,".",VLOOKUP($E42,'databáze hráčů'!$B$3:$K$511,7,FALSE))</f>
        <v>MGC Vsetín</v>
      </c>
      <c r="E42" s="126">
        <v>2781</v>
      </c>
      <c r="F42" s="153" t="str">
        <f>IF($E42=0,".",VLOOKUP($E42,'databáze hráčů'!$B$3:$K$511,4,FALSE))</f>
        <v>m</v>
      </c>
      <c r="G42" s="122">
        <f>IF($E42=0,".",VLOOKUP($E42,'databáze hráčů'!$B$3:$K$511,10,FALSE))</f>
        <v>4</v>
      </c>
      <c r="H42" s="128">
        <v>30</v>
      </c>
      <c r="I42" s="127">
        <v>31</v>
      </c>
      <c r="J42" s="127">
        <v>32</v>
      </c>
      <c r="K42" s="128">
        <v>28</v>
      </c>
      <c r="L42" s="127"/>
      <c r="M42" s="127"/>
      <c r="N42" s="127"/>
      <c r="O42" s="127"/>
      <c r="P42" s="127"/>
      <c r="Q42" s="127"/>
      <c r="R42" s="123">
        <f t="shared" si="5"/>
        <v>121</v>
      </c>
      <c r="S42" s="124">
        <f t="shared" si="6"/>
        <v>30.25</v>
      </c>
      <c r="T42" s="156">
        <v>43</v>
      </c>
      <c r="U42" s="123">
        <f t="shared" si="7"/>
        <v>4</v>
      </c>
      <c r="V42" s="123">
        <f t="shared" si="3"/>
        <v>4</v>
      </c>
      <c r="W42" s="123">
        <f t="shared" si="4"/>
        <v>1</v>
      </c>
    </row>
    <row r="43" spans="1:23" ht="12.75">
      <c r="A43" s="129">
        <v>9</v>
      </c>
      <c r="B43" s="121" t="str">
        <f>IF(E43=0,".",VLOOKUP($E43,'databáze hráčů'!$B$3:$K$511,2,FALSE))</f>
        <v>Zbránek</v>
      </c>
      <c r="C43" s="121" t="str">
        <f>IF($E43=0,".",VLOOKUP($E43,'databáze hráčů'!$B$3:$K$511,3,FALSE))</f>
        <v>Martin</v>
      </c>
      <c r="D43" s="121" t="str">
        <f>IF($E43=0,".",VLOOKUP($E43,'databáze hráčů'!$B$3:$K$511,7,FALSE))</f>
        <v>MGC Vsetín</v>
      </c>
      <c r="E43" s="126">
        <v>2784</v>
      </c>
      <c r="F43" s="153" t="str">
        <f>IF($E43=0,".",VLOOKUP($E43,'databáze hráčů'!$B$3:$K$511,4,FALSE))</f>
        <v>m</v>
      </c>
      <c r="G43" s="122" t="str">
        <f>IF($E43=0,".",VLOOKUP($E43,'databáze hráčů'!$B$3:$K$511,10,FALSE))</f>
        <v>-</v>
      </c>
      <c r="H43" s="128">
        <v>33</v>
      </c>
      <c r="I43" s="127">
        <v>28</v>
      </c>
      <c r="J43" s="127">
        <v>33</v>
      </c>
      <c r="K43" s="128">
        <v>27</v>
      </c>
      <c r="L43" s="127"/>
      <c r="M43" s="127"/>
      <c r="N43" s="127"/>
      <c r="O43" s="127"/>
      <c r="P43" s="127"/>
      <c r="Q43" s="127"/>
      <c r="R43" s="123">
        <f t="shared" si="5"/>
        <v>121</v>
      </c>
      <c r="S43" s="124">
        <f t="shared" si="6"/>
        <v>30.25</v>
      </c>
      <c r="T43" s="156">
        <v>43</v>
      </c>
      <c r="U43" s="123">
        <f t="shared" si="7"/>
        <v>4</v>
      </c>
      <c r="V43" s="123">
        <f t="shared" si="3"/>
        <v>6</v>
      </c>
      <c r="W43" s="123">
        <f t="shared" si="4"/>
        <v>5</v>
      </c>
    </row>
    <row r="44" spans="1:23" ht="12.75">
      <c r="A44" s="129">
        <v>10</v>
      </c>
      <c r="B44" s="121" t="str">
        <f>IF(E44=0,".",VLOOKUP($E44,'databáze hráčů'!$B$3:$K$511,2,FALSE))</f>
        <v>Roubalík</v>
      </c>
      <c r="C44" s="121" t="str">
        <f>IF($E44=0,".",VLOOKUP($E44,'databáze hráčů'!$B$3:$K$511,3,FALSE))</f>
        <v>Petr</v>
      </c>
      <c r="D44" s="121" t="str">
        <f>IF($E44=0,".",VLOOKUP($E44,'databáze hráčů'!$B$3:$K$511,7,FALSE))</f>
        <v>MGC Holešov</v>
      </c>
      <c r="E44" s="126">
        <v>3217</v>
      </c>
      <c r="F44" s="153" t="str">
        <f>IF($E44=0,".",VLOOKUP($E44,'databáze hráčů'!$B$3:$K$511,4,FALSE))</f>
        <v>m</v>
      </c>
      <c r="G44" s="122" t="str">
        <f>IF($E44=0,".",VLOOKUP($E44,'databáze hráčů'!$B$3:$K$511,10,FALSE))</f>
        <v>-</v>
      </c>
      <c r="H44" s="128">
        <v>31</v>
      </c>
      <c r="I44" s="127">
        <v>30</v>
      </c>
      <c r="J44" s="127">
        <v>33</v>
      </c>
      <c r="K44" s="128">
        <v>28</v>
      </c>
      <c r="L44" s="127"/>
      <c r="M44" s="127"/>
      <c r="N44" s="127"/>
      <c r="O44" s="127"/>
      <c r="P44" s="127"/>
      <c r="Q44" s="127"/>
      <c r="R44" s="123">
        <f t="shared" si="5"/>
        <v>122</v>
      </c>
      <c r="S44" s="124">
        <f t="shared" si="6"/>
        <v>30.5</v>
      </c>
      <c r="T44" s="156">
        <v>42</v>
      </c>
      <c r="U44" s="123">
        <f t="shared" si="7"/>
        <v>4</v>
      </c>
      <c r="V44" s="123">
        <f t="shared" si="3"/>
        <v>5</v>
      </c>
      <c r="W44" s="123">
        <f t="shared" si="4"/>
        <v>1</v>
      </c>
    </row>
    <row r="45" spans="1:23" ht="12.75">
      <c r="A45" s="129">
        <v>11</v>
      </c>
      <c r="B45" s="121" t="str">
        <f>IF(E45=0,".",VLOOKUP($E45,'databáze hráčů'!$B$3:$K$511,2,FALSE))</f>
        <v>Rimpler</v>
      </c>
      <c r="C45" s="121" t="str">
        <f>IF($E45=0,".",VLOOKUP($E45,'databáze hráčů'!$B$3:$K$511,3,FALSE))</f>
        <v>Jiří</v>
      </c>
      <c r="D45" s="121" t="str">
        <f>IF($E45=0,".",VLOOKUP($E45,'databáze hráčů'!$B$3:$K$511,7,FALSE))</f>
        <v>MGC Jedovnice</v>
      </c>
      <c r="E45" s="126">
        <v>1403</v>
      </c>
      <c r="F45" s="153" t="str">
        <f>IF($E45=0,".",VLOOKUP($E45,'databáze hráčů'!$B$3:$K$511,4,FALSE))</f>
        <v>m</v>
      </c>
      <c r="G45" s="122">
        <f>IF($E45=0,".",VLOOKUP($E45,'databáze hráčů'!$B$3:$K$511,10,FALSE))</f>
        <v>3</v>
      </c>
      <c r="H45" s="128">
        <v>29</v>
      </c>
      <c r="I45" s="127">
        <v>28</v>
      </c>
      <c r="J45" s="127">
        <v>33</v>
      </c>
      <c r="K45" s="128">
        <v>35</v>
      </c>
      <c r="L45" s="127"/>
      <c r="M45" s="128"/>
      <c r="N45" s="127"/>
      <c r="O45" s="127"/>
      <c r="P45" s="127"/>
      <c r="Q45" s="127"/>
      <c r="R45" s="123">
        <f t="shared" si="5"/>
        <v>125</v>
      </c>
      <c r="S45" s="124">
        <f t="shared" si="6"/>
        <v>31.25</v>
      </c>
      <c r="T45" s="156">
        <v>39</v>
      </c>
      <c r="U45" s="123">
        <f t="shared" si="7"/>
        <v>4</v>
      </c>
      <c r="V45" s="123">
        <f t="shared" si="3"/>
        <v>7</v>
      </c>
      <c r="W45" s="123">
        <f t="shared" si="4"/>
        <v>4</v>
      </c>
    </row>
    <row r="46" spans="1:23" s="55" customFormat="1" ht="15">
      <c r="A46" s="119"/>
      <c r="B46" s="149" t="s">
        <v>1243</v>
      </c>
      <c r="E46" s="147"/>
      <c r="F46" s="146"/>
      <c r="G46" s="147"/>
      <c r="H46" s="150"/>
      <c r="R46" s="146"/>
      <c r="S46" s="151"/>
      <c r="T46" s="148"/>
      <c r="U46" s="152"/>
      <c r="V46" s="148"/>
      <c r="W46" s="147"/>
    </row>
    <row r="47" spans="1:23" s="55" customFormat="1" ht="12.75">
      <c r="A47" s="143" t="s">
        <v>1218</v>
      </c>
      <c r="B47" s="143" t="s">
        <v>2</v>
      </c>
      <c r="C47" s="143" t="s">
        <v>3</v>
      </c>
      <c r="D47" s="143" t="s">
        <v>1242</v>
      </c>
      <c r="E47" s="143" t="s">
        <v>1228</v>
      </c>
      <c r="F47" s="143" t="s">
        <v>1219</v>
      </c>
      <c r="G47" s="143" t="s">
        <v>1220</v>
      </c>
      <c r="H47" s="144" t="s">
        <v>1221</v>
      </c>
      <c r="I47" s="144" t="s">
        <v>1222</v>
      </c>
      <c r="J47" s="144" t="s">
        <v>1223</v>
      </c>
      <c r="K47" s="144" t="s">
        <v>1224</v>
      </c>
      <c r="L47" s="144" t="s">
        <v>1229</v>
      </c>
      <c r="M47" s="144" t="s">
        <v>1230</v>
      </c>
      <c r="N47" s="144" t="s">
        <v>1231</v>
      </c>
      <c r="O47" s="144" t="s">
        <v>1232</v>
      </c>
      <c r="P47" s="144" t="s">
        <v>1233</v>
      </c>
      <c r="Q47" s="144" t="s">
        <v>1234</v>
      </c>
      <c r="R47" s="143" t="s">
        <v>1207</v>
      </c>
      <c r="S47" s="143" t="s">
        <v>1227</v>
      </c>
      <c r="T47" s="143" t="s">
        <v>1210</v>
      </c>
      <c r="U47" s="143" t="s">
        <v>1235</v>
      </c>
      <c r="V47" s="145" t="s">
        <v>1225</v>
      </c>
      <c r="W47" s="145" t="s">
        <v>1226</v>
      </c>
    </row>
    <row r="48" spans="1:23" ht="12.75">
      <c r="A48" s="129">
        <v>1</v>
      </c>
      <c r="B48" s="121" t="str">
        <f>IF(E48=0,".",VLOOKUP($E48,'databáze hráčů'!$B$3:$K$511,2,FALSE))</f>
        <v>Rimpler</v>
      </c>
      <c r="C48" s="121" t="str">
        <f>IF($E48=0,".",VLOOKUP($E48,'databáze hráčů'!$B$3:$K$511,3,FALSE))</f>
        <v>Josef</v>
      </c>
      <c r="D48" s="121" t="str">
        <f>IF($E48=0,".",VLOOKUP($E48,'databáze hráčů'!$B$3:$K$511,7,FALSE))</f>
        <v>MGC Jedovnice</v>
      </c>
      <c r="E48" s="126">
        <v>2596</v>
      </c>
      <c r="F48" s="153" t="str">
        <f>IF($E48=0,".",VLOOKUP($E48,'databáze hráčů'!$B$3:$K$511,4,FALSE))</f>
        <v>s</v>
      </c>
      <c r="G48" s="122">
        <f>IF($E48=0,".",VLOOKUP($E48,'databáze hráčů'!$B$3:$K$511,10,FALSE))</f>
        <v>1</v>
      </c>
      <c r="H48" s="128">
        <v>24</v>
      </c>
      <c r="I48" s="127">
        <v>26</v>
      </c>
      <c r="J48" s="127">
        <v>31</v>
      </c>
      <c r="K48" s="128">
        <v>24</v>
      </c>
      <c r="L48" s="127"/>
      <c r="M48" s="127"/>
      <c r="N48" s="127"/>
      <c r="O48" s="127"/>
      <c r="P48" s="127"/>
      <c r="Q48" s="127"/>
      <c r="R48" s="123">
        <f aca="true" t="shared" si="8" ref="R48:R54">SUM(H48:Q48)</f>
        <v>105</v>
      </c>
      <c r="S48" s="124">
        <f aca="true" t="shared" si="9" ref="S48:S54">+R48/COUNT(H48:Q48)</f>
        <v>26.25</v>
      </c>
      <c r="T48" s="156">
        <v>59</v>
      </c>
      <c r="U48" s="123">
        <f aca="true" t="shared" si="10" ref="U48:U54">+COUNT(H48:Q48)</f>
        <v>4</v>
      </c>
      <c r="V48" s="123">
        <f aca="true" t="shared" si="11" ref="V48:V54">MAX($H48:$Q48)-MIN($H48:$Q48)</f>
        <v>7</v>
      </c>
      <c r="W48" s="123">
        <f aca="true" t="shared" si="12" ref="W48:W54">LARGE($H48:$Q48,2)-SMALL($H48:$Q48,2)</f>
        <v>2</v>
      </c>
    </row>
    <row r="49" spans="1:23" ht="12.75">
      <c r="A49" s="129">
        <v>2</v>
      </c>
      <c r="B49" s="121" t="str">
        <f>IF(E49=0,".",VLOOKUP($E49,'databáze hráčů'!$B$3:$K$511,2,FALSE))</f>
        <v>Roemer</v>
      </c>
      <c r="C49" s="121" t="str">
        <f>IF($E49=0,".",VLOOKUP($E49,'databáze hráčů'!$B$3:$K$511,3,FALSE))</f>
        <v>Ivan</v>
      </c>
      <c r="D49" s="121" t="str">
        <f>IF($E49=0,".",VLOOKUP($E49,'databáze hráčů'!$B$3:$K$511,7,FALSE))</f>
        <v>KGB Kojetín</v>
      </c>
      <c r="E49" s="126">
        <v>434</v>
      </c>
      <c r="F49" s="153" t="str">
        <f>IF($E49=0,".",VLOOKUP($E49,'databáze hráčů'!$B$3:$K$511,4,FALSE))</f>
        <v>s</v>
      </c>
      <c r="G49" s="122" t="str">
        <f>IF($E49=0,".",VLOOKUP($E49,'databáze hráčů'!$B$3:$K$511,10,FALSE))</f>
        <v>M</v>
      </c>
      <c r="H49" s="128">
        <v>23</v>
      </c>
      <c r="I49" s="127">
        <v>29</v>
      </c>
      <c r="J49" s="127">
        <v>26</v>
      </c>
      <c r="K49" s="128">
        <v>31</v>
      </c>
      <c r="L49" s="127"/>
      <c r="M49" s="127"/>
      <c r="N49" s="127"/>
      <c r="O49" s="127"/>
      <c r="P49" s="127"/>
      <c r="Q49" s="127"/>
      <c r="R49" s="123">
        <f t="shared" si="8"/>
        <v>109</v>
      </c>
      <c r="S49" s="124">
        <f t="shared" si="9"/>
        <v>27.25</v>
      </c>
      <c r="T49" s="156">
        <v>55</v>
      </c>
      <c r="U49" s="123">
        <f t="shared" si="10"/>
        <v>4</v>
      </c>
      <c r="V49" s="123">
        <f t="shared" si="11"/>
        <v>8</v>
      </c>
      <c r="W49" s="123">
        <f t="shared" si="12"/>
        <v>3</v>
      </c>
    </row>
    <row r="50" spans="1:23" ht="12.75">
      <c r="A50" s="129">
        <v>3</v>
      </c>
      <c r="B50" s="121" t="str">
        <f>IF(E50=0,".",VLOOKUP($E50,'databáze hráčů'!$B$3:$K$511,2,FALSE))</f>
        <v>Procházka</v>
      </c>
      <c r="C50" s="121" t="str">
        <f>IF($E50=0,".",VLOOKUP($E50,'databáze hráčů'!$B$3:$K$511,3,FALSE))</f>
        <v>Emil</v>
      </c>
      <c r="D50" s="121" t="str">
        <f>IF($E50=0,".",VLOOKUP($E50,'databáze hráčů'!$B$3:$K$511,7,FALSE))</f>
        <v>MGC Jedovnice</v>
      </c>
      <c r="E50" s="126">
        <v>2374</v>
      </c>
      <c r="F50" s="153" t="str">
        <f>IF($E50=0,".",VLOOKUP($E50,'databáze hráčů'!$B$3:$K$511,4,FALSE))</f>
        <v>s</v>
      </c>
      <c r="G50" s="122">
        <f>IF($E50=0,".",VLOOKUP($E50,'databáze hráčů'!$B$3:$K$511,10,FALSE))</f>
        <v>2</v>
      </c>
      <c r="H50" s="128">
        <v>26</v>
      </c>
      <c r="I50" s="127">
        <v>28</v>
      </c>
      <c r="J50" s="127">
        <v>27</v>
      </c>
      <c r="K50" s="128">
        <v>32</v>
      </c>
      <c r="L50" s="127"/>
      <c r="M50" s="127"/>
      <c r="N50" s="127"/>
      <c r="O50" s="127"/>
      <c r="P50" s="127"/>
      <c r="Q50" s="127"/>
      <c r="R50" s="123">
        <f t="shared" si="8"/>
        <v>113</v>
      </c>
      <c r="S50" s="124">
        <f t="shared" si="9"/>
        <v>28.25</v>
      </c>
      <c r="T50" s="156">
        <v>51</v>
      </c>
      <c r="U50" s="123">
        <f t="shared" si="10"/>
        <v>4</v>
      </c>
      <c r="V50" s="123">
        <f t="shared" si="11"/>
        <v>6</v>
      </c>
      <c r="W50" s="123">
        <f t="shared" si="12"/>
        <v>1</v>
      </c>
    </row>
    <row r="51" spans="1:23" ht="12.75">
      <c r="A51" s="129">
        <v>4</v>
      </c>
      <c r="B51" s="121" t="str">
        <f>IF(E51=0,".",VLOOKUP($E51,'databáze hráčů'!$B$3:$K$511,2,FALSE))</f>
        <v>Řehulka</v>
      </c>
      <c r="C51" s="121" t="str">
        <f>IF($E51=0,".",VLOOKUP($E51,'databáze hráčů'!$B$3:$K$511,3,FALSE))</f>
        <v>Jan</v>
      </c>
      <c r="D51" s="121" t="str">
        <f>IF($E51=0,".",VLOOKUP($E51,'databáze hráčů'!$B$3:$K$511,7,FALSE))</f>
        <v>GK TAURUS Prostějov</v>
      </c>
      <c r="E51" s="126">
        <v>2567</v>
      </c>
      <c r="F51" s="153" t="str">
        <f>IF($E51=0,".",VLOOKUP($E51,'databáze hráčů'!$B$3:$K$511,4,FALSE))</f>
        <v>s</v>
      </c>
      <c r="G51" s="122">
        <f>IF($E51=0,".",VLOOKUP($E51,'databáze hráčů'!$B$3:$K$511,10,FALSE))</f>
        <v>3</v>
      </c>
      <c r="H51" s="128">
        <v>30</v>
      </c>
      <c r="I51" s="127">
        <v>36</v>
      </c>
      <c r="J51" s="127">
        <v>29</v>
      </c>
      <c r="K51" s="128">
        <v>24</v>
      </c>
      <c r="L51" s="127"/>
      <c r="M51" s="127"/>
      <c r="N51" s="127"/>
      <c r="O51" s="127"/>
      <c r="P51" s="127"/>
      <c r="Q51" s="127"/>
      <c r="R51" s="123">
        <f t="shared" si="8"/>
        <v>119</v>
      </c>
      <c r="S51" s="124">
        <f t="shared" si="9"/>
        <v>29.75</v>
      </c>
      <c r="T51" s="156">
        <v>45</v>
      </c>
      <c r="U51" s="123">
        <f t="shared" si="10"/>
        <v>4</v>
      </c>
      <c r="V51" s="123">
        <f t="shared" si="11"/>
        <v>12</v>
      </c>
      <c r="W51" s="123">
        <f t="shared" si="12"/>
        <v>1</v>
      </c>
    </row>
    <row r="52" spans="1:23" ht="12.75">
      <c r="A52" s="129">
        <v>5</v>
      </c>
      <c r="B52" s="121" t="str">
        <f>IF(E52=0,".",VLOOKUP($E52,'databáze hráčů'!$B$3:$K$511,2,FALSE))</f>
        <v>Rejhon</v>
      </c>
      <c r="C52" s="121" t="str">
        <f>IF($E52=0,".",VLOOKUP($E52,'databáze hráčů'!$B$3:$K$511,3,FALSE))</f>
        <v>Zdeněk</v>
      </c>
      <c r="D52" s="121" t="str">
        <f>IF($E52=0,".",VLOOKUP($E52,'databáze hráčů'!$B$3:$K$511,7,FALSE))</f>
        <v>SK Mlýn Přerov</v>
      </c>
      <c r="E52" s="126">
        <v>2744</v>
      </c>
      <c r="F52" s="153" t="str">
        <f>IF($E52=0,".",VLOOKUP($E52,'databáze hráčů'!$B$3:$K$511,4,FALSE))</f>
        <v>s</v>
      </c>
      <c r="G52" s="122">
        <f>IF($E52=0,".",VLOOKUP($E52,'databáze hráčů'!$B$3:$K$511,10,FALSE))</f>
        <v>3</v>
      </c>
      <c r="H52" s="127">
        <v>31</v>
      </c>
      <c r="I52" s="127">
        <v>27</v>
      </c>
      <c r="J52" s="127">
        <v>35</v>
      </c>
      <c r="K52" s="127">
        <v>31</v>
      </c>
      <c r="L52" s="127"/>
      <c r="M52" s="127"/>
      <c r="N52" s="128"/>
      <c r="O52" s="128"/>
      <c r="P52" s="128"/>
      <c r="Q52" s="128"/>
      <c r="R52" s="123">
        <f t="shared" si="8"/>
        <v>124</v>
      </c>
      <c r="S52" s="124">
        <f t="shared" si="9"/>
        <v>31</v>
      </c>
      <c r="T52" s="156">
        <v>40</v>
      </c>
      <c r="U52" s="123">
        <f t="shared" si="10"/>
        <v>4</v>
      </c>
      <c r="V52" s="123">
        <f t="shared" si="11"/>
        <v>8</v>
      </c>
      <c r="W52" s="123">
        <f t="shared" si="12"/>
        <v>0</v>
      </c>
    </row>
    <row r="53" spans="1:23" ht="12.75">
      <c r="A53" s="129">
        <v>6</v>
      </c>
      <c r="B53" s="121" t="str">
        <f>IF(E53=0,".",VLOOKUP($E53,'databáze hráčů'!$B$3:$K$511,2,FALSE))</f>
        <v>Mikulík</v>
      </c>
      <c r="C53" s="121" t="str">
        <f>IF($E53=0,".",VLOOKUP($E53,'databáze hráčů'!$B$3:$K$511,3,FALSE))</f>
        <v>Oldřich</v>
      </c>
      <c r="D53" s="121" t="str">
        <f>IF($E53=0,".",VLOOKUP($E53,'databáze hráčů'!$B$3:$K$511,7,FALSE))</f>
        <v>1.DGC Bystřice p.H.</v>
      </c>
      <c r="E53" s="126">
        <v>1242</v>
      </c>
      <c r="F53" s="153" t="str">
        <f>IF($E53=0,".",VLOOKUP($E53,'databáze hráčů'!$B$3:$K$511,4,FALSE))</f>
        <v>s</v>
      </c>
      <c r="G53" s="122">
        <f>IF($E53=0,".",VLOOKUP($E53,'databáze hráčů'!$B$3:$K$511,10,FALSE))</f>
        <v>3</v>
      </c>
      <c r="H53" s="128">
        <v>32</v>
      </c>
      <c r="I53" s="127">
        <v>36</v>
      </c>
      <c r="J53" s="127">
        <v>35</v>
      </c>
      <c r="K53" s="128">
        <v>30</v>
      </c>
      <c r="L53" s="127"/>
      <c r="M53" s="127"/>
      <c r="N53" s="127"/>
      <c r="O53" s="127"/>
      <c r="P53" s="127"/>
      <c r="Q53" s="127"/>
      <c r="R53" s="123">
        <f t="shared" si="8"/>
        <v>133</v>
      </c>
      <c r="S53" s="124">
        <f t="shared" si="9"/>
        <v>33.25</v>
      </c>
      <c r="T53" s="156">
        <v>31</v>
      </c>
      <c r="U53" s="123">
        <f t="shared" si="10"/>
        <v>4</v>
      </c>
      <c r="V53" s="123">
        <f t="shared" si="11"/>
        <v>6</v>
      </c>
      <c r="W53" s="123">
        <f t="shared" si="12"/>
        <v>3</v>
      </c>
    </row>
    <row r="54" spans="1:23" ht="12.75">
      <c r="A54" s="129">
        <v>7</v>
      </c>
      <c r="B54" s="121" t="str">
        <f>IF(E54=0,".",VLOOKUP($E54,'databáze hráčů'!$B$3:$K$511,2,FALSE))</f>
        <v>Novák</v>
      </c>
      <c r="C54" s="121" t="str">
        <f>IF($E54=0,".",VLOOKUP($E54,'databáze hráčů'!$B$3:$K$511,3,FALSE))</f>
        <v>Blahoslav</v>
      </c>
      <c r="D54" s="121" t="str">
        <f>IF($E54=0,".",VLOOKUP($E54,'databáze hráčů'!$B$3:$K$511,7,FALSE))</f>
        <v>MGC Holešov</v>
      </c>
      <c r="E54" s="126">
        <v>2876</v>
      </c>
      <c r="F54" s="153" t="str">
        <f>IF($E54=0,".",VLOOKUP($E54,'databáze hráčů'!$B$3:$K$511,4,FALSE))</f>
        <v>s</v>
      </c>
      <c r="G54" s="122">
        <f>IF($E54=0,".",VLOOKUP($E54,'databáze hráčů'!$B$3:$K$511,10,FALSE))</f>
        <v>4</v>
      </c>
      <c r="H54" s="128">
        <v>35</v>
      </c>
      <c r="I54" s="127">
        <v>39</v>
      </c>
      <c r="J54" s="127">
        <v>34</v>
      </c>
      <c r="K54" s="128">
        <v>34</v>
      </c>
      <c r="L54" s="127"/>
      <c r="M54" s="127"/>
      <c r="N54" s="127"/>
      <c r="O54" s="127"/>
      <c r="P54" s="127"/>
      <c r="Q54" s="127"/>
      <c r="R54" s="123">
        <f t="shared" si="8"/>
        <v>142</v>
      </c>
      <c r="S54" s="124">
        <f t="shared" si="9"/>
        <v>35.5</v>
      </c>
      <c r="T54" s="156">
        <v>22</v>
      </c>
      <c r="U54" s="123">
        <f t="shared" si="10"/>
        <v>4</v>
      </c>
      <c r="V54" s="123">
        <f t="shared" si="11"/>
        <v>5</v>
      </c>
      <c r="W54" s="123">
        <f t="shared" si="12"/>
        <v>1</v>
      </c>
    </row>
    <row r="55" spans="1:23" s="55" customFormat="1" ht="15">
      <c r="A55" s="119"/>
      <c r="B55" s="149" t="s">
        <v>1244</v>
      </c>
      <c r="E55" s="147"/>
      <c r="F55" s="146"/>
      <c r="G55" s="147"/>
      <c r="H55" s="150"/>
      <c r="R55" s="146"/>
      <c r="S55" s="151"/>
      <c r="T55" s="148"/>
      <c r="U55" s="152"/>
      <c r="V55" s="148"/>
      <c r="W55" s="147"/>
    </row>
    <row r="56" spans="1:23" s="55" customFormat="1" ht="12.75">
      <c r="A56" s="143" t="s">
        <v>1218</v>
      </c>
      <c r="B56" s="143" t="s">
        <v>2</v>
      </c>
      <c r="C56" s="143" t="s">
        <v>3</v>
      </c>
      <c r="D56" s="143" t="s">
        <v>1242</v>
      </c>
      <c r="E56" s="143" t="s">
        <v>1228</v>
      </c>
      <c r="F56" s="143" t="s">
        <v>1219</v>
      </c>
      <c r="G56" s="143" t="s">
        <v>1220</v>
      </c>
      <c r="H56" s="144" t="s">
        <v>1221</v>
      </c>
      <c r="I56" s="144" t="s">
        <v>1222</v>
      </c>
      <c r="J56" s="144" t="s">
        <v>1223</v>
      </c>
      <c r="K56" s="144" t="s">
        <v>1224</v>
      </c>
      <c r="L56" s="144" t="s">
        <v>1229</v>
      </c>
      <c r="M56" s="144" t="s">
        <v>1230</v>
      </c>
      <c r="N56" s="144" t="s">
        <v>1231</v>
      </c>
      <c r="O56" s="144" t="s">
        <v>1232</v>
      </c>
      <c r="P56" s="144" t="s">
        <v>1233</v>
      </c>
      <c r="Q56" s="144" t="s">
        <v>1234</v>
      </c>
      <c r="R56" s="143" t="s">
        <v>1207</v>
      </c>
      <c r="S56" s="143" t="s">
        <v>1227</v>
      </c>
      <c r="T56" s="143" t="s">
        <v>1210</v>
      </c>
      <c r="U56" s="143" t="s">
        <v>1235</v>
      </c>
      <c r="V56" s="145" t="s">
        <v>1225</v>
      </c>
      <c r="W56" s="145" t="s">
        <v>1226</v>
      </c>
    </row>
    <row r="57" spans="1:23" ht="12.75">
      <c r="A57" s="129">
        <v>1</v>
      </c>
      <c r="B57" s="121" t="str">
        <f>IF(E57=0,".",VLOOKUP($E57,'databáze hráčů'!$B$3:$K$511,2,FALSE))</f>
        <v>Roubalíková</v>
      </c>
      <c r="C57" s="121" t="str">
        <f>IF($E57=0,".",VLOOKUP($E57,'databáze hráčů'!$B$3:$K$511,3,FALSE))</f>
        <v>Dagmar</v>
      </c>
      <c r="D57" s="121" t="str">
        <f>IF($E57=0,".",VLOOKUP($E57,'databáze hráčů'!$B$3:$K$511,7,FALSE))</f>
        <v>MGC Holešov</v>
      </c>
      <c r="E57" s="126">
        <v>3088</v>
      </c>
      <c r="F57" s="153" t="str">
        <f>IF($E57=0,".",VLOOKUP($E57,'databáze hráčů'!$B$3:$K$511,4,FALSE))</f>
        <v>ž</v>
      </c>
      <c r="G57" s="122">
        <f>IF($E57=0,".",VLOOKUP($E57,'databáze hráčů'!$B$3:$K$511,10,FALSE))</f>
        <v>4</v>
      </c>
      <c r="H57" s="128">
        <v>33</v>
      </c>
      <c r="I57" s="127">
        <v>31</v>
      </c>
      <c r="J57" s="127">
        <v>28</v>
      </c>
      <c r="K57" s="128">
        <v>29</v>
      </c>
      <c r="L57" s="127"/>
      <c r="M57" s="128"/>
      <c r="N57" s="127"/>
      <c r="O57" s="127"/>
      <c r="P57" s="127"/>
      <c r="Q57" s="127"/>
      <c r="R57" s="123">
        <f>SUM(H57:Q57)</f>
        <v>121</v>
      </c>
      <c r="S57" s="124">
        <f>+R57/COUNT(H57:Q57)</f>
        <v>30.25</v>
      </c>
      <c r="T57" s="156">
        <v>43</v>
      </c>
      <c r="U57" s="123">
        <f>+COUNT(H57:Q57)</f>
        <v>4</v>
      </c>
      <c r="V57" s="123">
        <f>MAX($H57:$Q57)-MIN($H57:$Q57)</f>
        <v>5</v>
      </c>
      <c r="W57" s="123">
        <f>LARGE($H57:$Q57,2)-SMALL($H57:$Q57,2)</f>
        <v>2</v>
      </c>
    </row>
    <row r="58" spans="1:23" s="55" customFormat="1" ht="15">
      <c r="A58" s="119"/>
      <c r="B58" s="149" t="s">
        <v>1245</v>
      </c>
      <c r="E58" s="147"/>
      <c r="F58" s="146"/>
      <c r="G58" s="147"/>
      <c r="H58" s="150"/>
      <c r="R58" s="146"/>
      <c r="S58" s="151"/>
      <c r="T58" s="148"/>
      <c r="U58" s="152"/>
      <c r="V58" s="148"/>
      <c r="W58" s="147"/>
    </row>
    <row r="59" spans="1:23" s="55" customFormat="1" ht="12.75">
      <c r="A59" s="143" t="s">
        <v>1218</v>
      </c>
      <c r="B59" s="143" t="s">
        <v>2</v>
      </c>
      <c r="C59" s="143" t="s">
        <v>3</v>
      </c>
      <c r="D59" s="143" t="s">
        <v>1242</v>
      </c>
      <c r="E59" s="143" t="s">
        <v>1228</v>
      </c>
      <c r="F59" s="143" t="s">
        <v>1219</v>
      </c>
      <c r="G59" s="143" t="s">
        <v>1220</v>
      </c>
      <c r="H59" s="144" t="s">
        <v>1221</v>
      </c>
      <c r="I59" s="144" t="s">
        <v>1222</v>
      </c>
      <c r="J59" s="144" t="s">
        <v>1223</v>
      </c>
      <c r="K59" s="144" t="s">
        <v>1224</v>
      </c>
      <c r="L59" s="144" t="s">
        <v>1229</v>
      </c>
      <c r="M59" s="144" t="s">
        <v>1230</v>
      </c>
      <c r="N59" s="144" t="s">
        <v>1231</v>
      </c>
      <c r="O59" s="144" t="s">
        <v>1232</v>
      </c>
      <c r="P59" s="144" t="s">
        <v>1233</v>
      </c>
      <c r="Q59" s="144" t="s">
        <v>1234</v>
      </c>
      <c r="R59" s="143" t="s">
        <v>1207</v>
      </c>
      <c r="S59" s="143" t="s">
        <v>1227</v>
      </c>
      <c r="T59" s="143" t="s">
        <v>1210</v>
      </c>
      <c r="U59" s="143" t="s">
        <v>1235</v>
      </c>
      <c r="V59" s="145" t="s">
        <v>1225</v>
      </c>
      <c r="W59" s="145" t="s">
        <v>1226</v>
      </c>
    </row>
    <row r="60" spans="1:23" ht="12.75">
      <c r="A60" s="129">
        <v>1</v>
      </c>
      <c r="B60" s="121" t="str">
        <f>IF(E60=0,".",VLOOKUP($E60,'databáze hráčů'!$B$3:$K$511,2,FALSE))</f>
        <v>Janáček</v>
      </c>
      <c r="C60" s="121" t="str">
        <f>IF($E60=0,".",VLOOKUP($E60,'databáze hráčů'!$B$3:$K$511,3,FALSE))</f>
        <v>Robert</v>
      </c>
      <c r="D60" s="121" t="str">
        <f>IF($E60=0,".",VLOOKUP($E60,'databáze hráčů'!$B$3:$K$511,7,FALSE))</f>
        <v>GK TAURUS Prostějov</v>
      </c>
      <c r="E60" s="126">
        <v>2804</v>
      </c>
      <c r="F60" s="153" t="str">
        <f>IF($E60=0,".",VLOOKUP($E60,'databáze hráčů'!$B$3:$K$511,4,FALSE))</f>
        <v>j</v>
      </c>
      <c r="G60" s="122">
        <f>IF($E60=0,".",VLOOKUP($E60,'databáze hráčů'!$B$3:$K$511,10,FALSE))</f>
        <v>2</v>
      </c>
      <c r="H60" s="128">
        <v>27</v>
      </c>
      <c r="I60" s="127">
        <v>23</v>
      </c>
      <c r="J60" s="127">
        <v>25</v>
      </c>
      <c r="K60" s="128">
        <v>24</v>
      </c>
      <c r="L60" s="127"/>
      <c r="M60" s="127"/>
      <c r="N60" s="127"/>
      <c r="O60" s="127"/>
      <c r="P60" s="127"/>
      <c r="Q60" s="127"/>
      <c r="R60" s="123">
        <f aca="true" t="shared" si="13" ref="R60:R66">SUM(H60:Q60)</f>
        <v>99</v>
      </c>
      <c r="S60" s="124">
        <f aca="true" t="shared" si="14" ref="S60:S66">+R60/COUNT(H60:Q60)</f>
        <v>24.75</v>
      </c>
      <c r="T60" s="156">
        <v>65</v>
      </c>
      <c r="U60" s="123">
        <f aca="true" t="shared" si="15" ref="U60:U66">+COUNT(H60:Q60)</f>
        <v>4</v>
      </c>
      <c r="V60" s="123">
        <f aca="true" t="shared" si="16" ref="V60:V66">MAX($H60:$Q60)-MIN($H60:$Q60)</f>
        <v>4</v>
      </c>
      <c r="W60" s="123">
        <f aca="true" t="shared" si="17" ref="W60:W66">LARGE($H60:$Q60,2)-SMALL($H60:$Q60,2)</f>
        <v>1</v>
      </c>
    </row>
    <row r="61" spans="1:23" ht="12.75">
      <c r="A61" s="129">
        <v>2</v>
      </c>
      <c r="B61" s="121" t="str">
        <f>IF(E61=0,".",VLOOKUP($E61,'databáze hráčů'!$B$3:$K$511,2,FALSE))</f>
        <v>Nakládal</v>
      </c>
      <c r="C61" s="121" t="str">
        <f>IF($E61=0,".",VLOOKUP($E61,'databáze hráčů'!$B$3:$K$511,3,FALSE))</f>
        <v>Luděk</v>
      </c>
      <c r="D61" s="121" t="str">
        <f>IF($E61=0,".",VLOOKUP($E61,'databáze hráčů'!$B$3:$K$511,7,FALSE))</f>
        <v>KGB Kojetín</v>
      </c>
      <c r="E61" s="126">
        <v>2805</v>
      </c>
      <c r="F61" s="153" t="str">
        <f>IF($E61=0,".",VLOOKUP($E61,'databáze hráčů'!$B$3:$K$511,4,FALSE))</f>
        <v>j</v>
      </c>
      <c r="G61" s="122">
        <f>IF($E61=0,".",VLOOKUP($E61,'databáze hráčů'!$B$3:$K$511,10,FALSE))</f>
        <v>1</v>
      </c>
      <c r="H61" s="128">
        <v>27</v>
      </c>
      <c r="I61" s="127">
        <v>24</v>
      </c>
      <c r="J61" s="127">
        <v>28</v>
      </c>
      <c r="K61" s="128">
        <v>26</v>
      </c>
      <c r="L61" s="127"/>
      <c r="M61" s="127"/>
      <c r="N61" s="127"/>
      <c r="O61" s="127"/>
      <c r="P61" s="127"/>
      <c r="Q61" s="127"/>
      <c r="R61" s="123">
        <f t="shared" si="13"/>
        <v>105</v>
      </c>
      <c r="S61" s="124">
        <f t="shared" si="14"/>
        <v>26.25</v>
      </c>
      <c r="T61" s="156">
        <v>59</v>
      </c>
      <c r="U61" s="123">
        <f t="shared" si="15"/>
        <v>4</v>
      </c>
      <c r="V61" s="123">
        <f t="shared" si="16"/>
        <v>4</v>
      </c>
      <c r="W61" s="123">
        <f t="shared" si="17"/>
        <v>1</v>
      </c>
    </row>
    <row r="62" spans="1:23" ht="12.75">
      <c r="A62" s="129">
        <v>3</v>
      </c>
      <c r="B62" s="121" t="str">
        <f>IF(E62=0,".",VLOOKUP($E62,'databáze hráčů'!$B$3:$K$511,2,FALSE))</f>
        <v>Metelka</v>
      </c>
      <c r="C62" s="121" t="str">
        <f>IF($E62=0,".",VLOOKUP($E62,'databáze hráčů'!$B$3:$K$511,3,FALSE))</f>
        <v>Radim</v>
      </c>
      <c r="D62" s="121" t="s">
        <v>323</v>
      </c>
      <c r="E62" s="126">
        <v>2782</v>
      </c>
      <c r="F62" s="153" t="str">
        <f>IF($E62=0,".",VLOOKUP($E62,'databáze hráčů'!$B$3:$K$511,4,FALSE))</f>
        <v>j</v>
      </c>
      <c r="G62" s="122">
        <f>IF($E62=0,".",VLOOKUP($E62,'databáze hráčů'!$B$3:$K$511,10,FALSE))</f>
        <v>3</v>
      </c>
      <c r="H62" s="128">
        <v>28</v>
      </c>
      <c r="I62" s="127">
        <v>23</v>
      </c>
      <c r="J62" s="127">
        <v>27</v>
      </c>
      <c r="K62" s="128">
        <v>29</v>
      </c>
      <c r="L62" s="127"/>
      <c r="M62" s="127"/>
      <c r="N62" s="127"/>
      <c r="O62" s="127"/>
      <c r="P62" s="127"/>
      <c r="Q62" s="127"/>
      <c r="R62" s="123">
        <f t="shared" si="13"/>
        <v>107</v>
      </c>
      <c r="S62" s="124">
        <f t="shared" si="14"/>
        <v>26.75</v>
      </c>
      <c r="T62" s="156">
        <v>57</v>
      </c>
      <c r="U62" s="123">
        <f t="shared" si="15"/>
        <v>4</v>
      </c>
      <c r="V62" s="123">
        <f t="shared" si="16"/>
        <v>6</v>
      </c>
      <c r="W62" s="123">
        <f t="shared" si="17"/>
        <v>1</v>
      </c>
    </row>
    <row r="63" spans="1:23" ht="12.75">
      <c r="A63" s="129">
        <v>4</v>
      </c>
      <c r="B63" s="121" t="str">
        <f>IF(E63=0,".",VLOOKUP($E63,'databáze hráčů'!$B$3:$K$511,2,FALSE))</f>
        <v>Čeladník</v>
      </c>
      <c r="C63" s="121" t="str">
        <f>IF($E63=0,".",VLOOKUP($E63,'databáze hráčů'!$B$3:$K$511,3,FALSE))</f>
        <v>Petr</v>
      </c>
      <c r="D63" s="121" t="str">
        <f>IF($E63=0,".",VLOOKUP($E63,'databáze hráčů'!$B$3:$K$511,7,FALSE))</f>
        <v>1.DGC Bystřice p.H.</v>
      </c>
      <c r="E63" s="126">
        <v>3135</v>
      </c>
      <c r="F63" s="153" t="str">
        <f>IF($E63=0,".",VLOOKUP($E63,'databáze hráčů'!$B$3:$K$511,4,FALSE))</f>
        <v>j</v>
      </c>
      <c r="G63" s="122">
        <f>IF($E63=0,".",VLOOKUP($E63,'databáze hráčů'!$B$3:$K$511,10,FALSE))</f>
        <v>3</v>
      </c>
      <c r="H63" s="128">
        <v>34</v>
      </c>
      <c r="I63" s="127">
        <v>26</v>
      </c>
      <c r="J63" s="127">
        <v>33</v>
      </c>
      <c r="K63" s="128">
        <v>26</v>
      </c>
      <c r="L63" s="127"/>
      <c r="M63" s="127"/>
      <c r="N63" s="127"/>
      <c r="O63" s="127"/>
      <c r="P63" s="127"/>
      <c r="Q63" s="127"/>
      <c r="R63" s="123">
        <f t="shared" si="13"/>
        <v>119</v>
      </c>
      <c r="S63" s="124">
        <f t="shared" si="14"/>
        <v>29.75</v>
      </c>
      <c r="T63" s="156">
        <v>45</v>
      </c>
      <c r="U63" s="123">
        <f t="shared" si="15"/>
        <v>4</v>
      </c>
      <c r="V63" s="123">
        <f t="shared" si="16"/>
        <v>8</v>
      </c>
      <c r="W63" s="123">
        <f t="shared" si="17"/>
        <v>7</v>
      </c>
    </row>
    <row r="64" spans="1:23" ht="12.75">
      <c r="A64" s="129">
        <v>5</v>
      </c>
      <c r="B64" s="121" t="str">
        <f>IF(E64=0,".",VLOOKUP($E64,'databáze hráčů'!$B$3:$K$511,2,FALSE))</f>
        <v>Richterová</v>
      </c>
      <c r="C64" s="121" t="str">
        <f>IF($E64=0,".",VLOOKUP($E64,'databáze hráčů'!$B$3:$K$511,3,FALSE))</f>
        <v>Kateřina</v>
      </c>
      <c r="D64" s="121" t="str">
        <f>IF($E64=0,".",VLOOKUP($E64,'databáze hráčů'!$B$3:$K$511,7,FALSE))</f>
        <v>MGC Holešov</v>
      </c>
      <c r="E64" s="126">
        <v>3086</v>
      </c>
      <c r="F64" s="153" t="s">
        <v>539</v>
      </c>
      <c r="G64" s="122">
        <v>3</v>
      </c>
      <c r="H64" s="128">
        <v>25</v>
      </c>
      <c r="I64" s="127">
        <v>31</v>
      </c>
      <c r="J64" s="127">
        <v>36</v>
      </c>
      <c r="K64" s="128">
        <v>31</v>
      </c>
      <c r="L64" s="127"/>
      <c r="M64" s="127"/>
      <c r="N64" s="127"/>
      <c r="O64" s="127"/>
      <c r="P64" s="127"/>
      <c r="Q64" s="127"/>
      <c r="R64" s="123">
        <f t="shared" si="13"/>
        <v>123</v>
      </c>
      <c r="S64" s="124">
        <f t="shared" si="14"/>
        <v>30.75</v>
      </c>
      <c r="T64" s="156">
        <v>41</v>
      </c>
      <c r="U64" s="123">
        <f t="shared" si="15"/>
        <v>4</v>
      </c>
      <c r="V64" s="123">
        <f t="shared" si="16"/>
        <v>11</v>
      </c>
      <c r="W64" s="123">
        <f t="shared" si="17"/>
        <v>0</v>
      </c>
    </row>
    <row r="65" spans="1:23" ht="12.75">
      <c r="A65" s="129">
        <v>6</v>
      </c>
      <c r="B65" s="121" t="str">
        <f>IF(E65=0,".",VLOOKUP($E65,'databáze hráčů'!$B$3:$K$511,2,FALSE))</f>
        <v>Špačková</v>
      </c>
      <c r="C65" s="121" t="str">
        <f>IF($E65=0,".",VLOOKUP($E65,'databáze hráčů'!$B$3:$K$511,3,FALSE))</f>
        <v>Bětka</v>
      </c>
      <c r="D65" s="121" t="str">
        <f>IF($E65=0,".",VLOOKUP($E65,'databáze hráčů'!$B$3:$K$511,7,FALSE))</f>
        <v>MGC Vsetín</v>
      </c>
      <c r="E65" s="126">
        <v>3248</v>
      </c>
      <c r="F65" s="153" t="str">
        <f>IF($E65=0,".",VLOOKUP($E65,'databáze hráčů'!$B$3:$K$511,4,FALSE))</f>
        <v>j</v>
      </c>
      <c r="G65" s="122">
        <f>IF($E65=0,".",VLOOKUP($E65,'databáze hráčů'!$B$3:$K$511,10,FALSE))</f>
        <v>5</v>
      </c>
      <c r="H65" s="128">
        <v>31</v>
      </c>
      <c r="I65" s="127">
        <v>31</v>
      </c>
      <c r="J65" s="127">
        <v>34</v>
      </c>
      <c r="K65" s="128">
        <v>29</v>
      </c>
      <c r="L65" s="127"/>
      <c r="M65" s="128"/>
      <c r="N65" s="127"/>
      <c r="O65" s="127"/>
      <c r="P65" s="127"/>
      <c r="Q65" s="127"/>
      <c r="R65" s="123">
        <f t="shared" si="13"/>
        <v>125</v>
      </c>
      <c r="S65" s="124">
        <f t="shared" si="14"/>
        <v>31.25</v>
      </c>
      <c r="T65" s="156">
        <v>39</v>
      </c>
      <c r="U65" s="123">
        <f t="shared" si="15"/>
        <v>4</v>
      </c>
      <c r="V65" s="123">
        <f t="shared" si="16"/>
        <v>5</v>
      </c>
      <c r="W65" s="123">
        <f t="shared" si="17"/>
        <v>0</v>
      </c>
    </row>
    <row r="66" spans="1:23" ht="12.75">
      <c r="A66" s="129">
        <v>7</v>
      </c>
      <c r="B66" s="121" t="str">
        <f>IF(E66=0,".",VLOOKUP($E66,'databáze hráčů'!$B$3:$K$511,2,FALSE))</f>
        <v>Ligačová</v>
      </c>
      <c r="C66" s="121" t="str">
        <f>IF($E66=0,".",VLOOKUP($E66,'databáze hráčů'!$B$3:$K$511,3,FALSE))</f>
        <v>Tereza</v>
      </c>
      <c r="D66" s="121" t="str">
        <f>IF($E66=0,".",VLOOKUP($E66,'databáze hráčů'!$B$3:$K$511,7,FALSE))</f>
        <v>KGB Kojetín</v>
      </c>
      <c r="E66" s="126">
        <v>2919</v>
      </c>
      <c r="F66" s="153" t="s">
        <v>539</v>
      </c>
      <c r="G66" s="122">
        <f>IF($E66=0,".",VLOOKUP($E66,'databáze hráčů'!$B$3:$K$511,10,FALSE))</f>
        <v>4</v>
      </c>
      <c r="H66" s="128">
        <v>39</v>
      </c>
      <c r="I66" s="127">
        <v>39</v>
      </c>
      <c r="J66" s="127">
        <v>31</v>
      </c>
      <c r="K66" s="128">
        <v>39</v>
      </c>
      <c r="L66" s="127"/>
      <c r="M66" s="127"/>
      <c r="N66" s="127"/>
      <c r="O66" s="127"/>
      <c r="P66" s="127"/>
      <c r="Q66" s="127"/>
      <c r="R66" s="123">
        <f t="shared" si="13"/>
        <v>148</v>
      </c>
      <c r="S66" s="124">
        <f t="shared" si="14"/>
        <v>37</v>
      </c>
      <c r="T66" s="156">
        <v>16</v>
      </c>
      <c r="U66" s="123">
        <f t="shared" si="15"/>
        <v>4</v>
      </c>
      <c r="V66" s="123">
        <f t="shared" si="16"/>
        <v>8</v>
      </c>
      <c r="W66" s="123">
        <f t="shared" si="17"/>
        <v>0</v>
      </c>
    </row>
    <row r="67" spans="1:23" s="55" customFormat="1" ht="15">
      <c r="A67" s="119"/>
      <c r="B67" s="149" t="s">
        <v>1246</v>
      </c>
      <c r="E67" s="147"/>
      <c r="F67" s="146"/>
      <c r="G67" s="147"/>
      <c r="H67" s="150"/>
      <c r="R67" s="146"/>
      <c r="S67" s="151"/>
      <c r="T67" s="148"/>
      <c r="U67" s="152"/>
      <c r="V67" s="148"/>
      <c r="W67" s="147"/>
    </row>
    <row r="68" spans="1:23" s="55" customFormat="1" ht="12.75">
      <c r="A68" s="143" t="s">
        <v>1218</v>
      </c>
      <c r="B68" s="143" t="s">
        <v>2</v>
      </c>
      <c r="C68" s="143" t="s">
        <v>3</v>
      </c>
      <c r="D68" s="143" t="s">
        <v>1242</v>
      </c>
      <c r="E68" s="143" t="s">
        <v>1228</v>
      </c>
      <c r="F68" s="143" t="s">
        <v>1219</v>
      </c>
      <c r="G68" s="143" t="s">
        <v>1220</v>
      </c>
      <c r="H68" s="144" t="s">
        <v>1221</v>
      </c>
      <c r="I68" s="144" t="s">
        <v>1222</v>
      </c>
      <c r="J68" s="144" t="s">
        <v>1223</v>
      </c>
      <c r="K68" s="144" t="s">
        <v>1224</v>
      </c>
      <c r="L68" s="144" t="s">
        <v>1229</v>
      </c>
      <c r="M68" s="144" t="s">
        <v>1230</v>
      </c>
      <c r="N68" s="144" t="s">
        <v>1231</v>
      </c>
      <c r="O68" s="144" t="s">
        <v>1232</v>
      </c>
      <c r="P68" s="144" t="s">
        <v>1233</v>
      </c>
      <c r="Q68" s="144" t="s">
        <v>1234</v>
      </c>
      <c r="R68" s="143" t="s">
        <v>1207</v>
      </c>
      <c r="S68" s="143" t="s">
        <v>1227</v>
      </c>
      <c r="T68" s="143" t="s">
        <v>1210</v>
      </c>
      <c r="U68" s="143" t="s">
        <v>1235</v>
      </c>
      <c r="V68" s="145" t="s">
        <v>1225</v>
      </c>
      <c r="W68" s="145" t="s">
        <v>1226</v>
      </c>
    </row>
    <row r="69" spans="1:23" ht="12.75">
      <c r="A69" s="129">
        <v>1</v>
      </c>
      <c r="B69" s="121" t="str">
        <f>IF(E69=0,".",VLOOKUP($E69,'databáze hráčů'!$B$3:$K$511,2,FALSE))</f>
        <v>Doležel</v>
      </c>
      <c r="C69" s="121" t="str">
        <f>IF($E69=0,".",VLOOKUP($E69,'databáze hráčů'!$B$3:$K$511,3,FALSE))</f>
        <v>Radek</v>
      </c>
      <c r="D69" s="121" t="str">
        <f>IF($E69=0,".",VLOOKUP($E69,'databáze hráčů'!$B$3:$K$511,7,FALSE))</f>
        <v>MGC Holešov</v>
      </c>
      <c r="E69" s="126">
        <v>2874</v>
      </c>
      <c r="F69" s="153" t="str">
        <f>IF($E69=0,".",VLOOKUP($E69,'databáze hráčů'!$B$3:$K$511,4,FALSE))</f>
        <v>žá</v>
      </c>
      <c r="G69" s="122">
        <f>IF($E69=0,".",VLOOKUP($E69,'databáze hráčů'!$B$3:$K$511,10,FALSE))</f>
        <v>2</v>
      </c>
      <c r="H69" s="128">
        <v>35</v>
      </c>
      <c r="I69" s="127">
        <v>26</v>
      </c>
      <c r="J69" s="127">
        <v>26</v>
      </c>
      <c r="K69" s="128">
        <v>30</v>
      </c>
      <c r="L69" s="127"/>
      <c r="M69" s="127"/>
      <c r="N69" s="127"/>
      <c r="O69" s="127"/>
      <c r="P69" s="127"/>
      <c r="Q69" s="127"/>
      <c r="R69" s="123">
        <f>SUM(H69:Q69)</f>
        <v>117</v>
      </c>
      <c r="S69" s="124">
        <f>+R69/COUNT(H69:Q69)</f>
        <v>29.25</v>
      </c>
      <c r="T69" s="156">
        <v>47</v>
      </c>
      <c r="U69" s="123">
        <f>+COUNT(H69:Q69)</f>
        <v>4</v>
      </c>
      <c r="V69" s="123">
        <f>MAX($H69:$Q69)-MIN($H69:$Q69)</f>
        <v>9</v>
      </c>
      <c r="W69" s="123">
        <f>LARGE($H69:$Q69,2)-SMALL($H69:$Q69,2)</f>
        <v>4</v>
      </c>
    </row>
    <row r="70" spans="1:23" ht="12.75">
      <c r="A70" s="129">
        <v>2</v>
      </c>
      <c r="B70" s="121" t="str">
        <f>IF(E70=0,".",VLOOKUP($E70,'databáze hráčů'!$B$3:$K$511,2,FALSE))</f>
        <v>Tichá</v>
      </c>
      <c r="C70" s="121" t="str">
        <f>IF($E70=0,".",VLOOKUP($E70,'databáze hráčů'!$B$3:$K$511,3,FALSE))</f>
        <v>Andrea</v>
      </c>
      <c r="D70" s="121" t="str">
        <f>IF($E70=0,".",VLOOKUP($E70,'databáze hráčů'!$B$3:$K$511,7,FALSE))</f>
        <v>MGC Holešov</v>
      </c>
      <c r="E70" s="126">
        <v>3087</v>
      </c>
      <c r="F70" s="153" t="str">
        <f>IF($E70=0,".",VLOOKUP($E70,'databáze hráčů'!$B$3:$K$511,4,FALSE))</f>
        <v>žá</v>
      </c>
      <c r="G70" s="122">
        <f>IF($E70=0,".",VLOOKUP($E70,'databáze hráčů'!$B$3:$K$511,10,FALSE))</f>
        <v>3</v>
      </c>
      <c r="H70" s="128">
        <v>33</v>
      </c>
      <c r="I70" s="127">
        <v>30</v>
      </c>
      <c r="J70" s="127">
        <v>36</v>
      </c>
      <c r="K70" s="128">
        <v>24</v>
      </c>
      <c r="L70" s="127"/>
      <c r="M70" s="127"/>
      <c r="N70" s="127"/>
      <c r="O70" s="127"/>
      <c r="P70" s="127"/>
      <c r="Q70" s="127"/>
      <c r="R70" s="123">
        <f>SUM(H70:Q70)</f>
        <v>123</v>
      </c>
      <c r="S70" s="124">
        <f>+R70/COUNT(H70:Q70)</f>
        <v>30.75</v>
      </c>
      <c r="T70" s="156">
        <v>41</v>
      </c>
      <c r="U70" s="123">
        <f>+COUNT(H70:Q70)</f>
        <v>4</v>
      </c>
      <c r="V70" s="123">
        <f>MAX($H70:$Q70)-MIN($H70:$Q70)</f>
        <v>12</v>
      </c>
      <c r="W70" s="123">
        <f>LARGE($H70:$Q70,2)-SMALL($H70:$Q70,2)</f>
        <v>3</v>
      </c>
    </row>
    <row r="71" spans="1:23" ht="12.75">
      <c r="A71" s="129">
        <v>3</v>
      </c>
      <c r="B71" s="121" t="str">
        <f>IF($E71=0,".",VLOOKUP($E71,'databáze hráčů'!$B$3:$K$511,2,FALSE))</f>
        <v>Bubík</v>
      </c>
      <c r="C71" s="121" t="str">
        <f>IF($E71=0,".",VLOOKUP($E71,'databáze hráčů'!$B$3:$K$511,3,FALSE))</f>
        <v>Michal</v>
      </c>
      <c r="D71" s="121" t="str">
        <f>IF($E71=0,".",VLOOKUP($E71,'databáze hráčů'!$B$3:$K$511,7,FALSE))</f>
        <v>MGC Holešov</v>
      </c>
      <c r="E71" s="126">
        <v>3253</v>
      </c>
      <c r="F71" s="153" t="str">
        <f>IF($E71=0,".",VLOOKUP($E71,'databáze hráčů'!$B$3:$K$511,4,FALSE))</f>
        <v>žá</v>
      </c>
      <c r="G71" s="122" t="str">
        <f>IF($E71=0,".",VLOOKUP($E71,'databáze hráčů'!$B$3:$K$511,10,FALSE))</f>
        <v>-</v>
      </c>
      <c r="H71" s="128">
        <v>30</v>
      </c>
      <c r="I71" s="127">
        <v>39</v>
      </c>
      <c r="J71" s="127">
        <v>41</v>
      </c>
      <c r="K71" s="128">
        <v>36</v>
      </c>
      <c r="L71" s="127"/>
      <c r="M71" s="127"/>
      <c r="N71" s="127"/>
      <c r="O71" s="127"/>
      <c r="P71" s="127"/>
      <c r="Q71" s="127"/>
      <c r="R71" s="123">
        <f>SUM(H71:Q71)</f>
        <v>146</v>
      </c>
      <c r="S71" s="124">
        <f>+R71/COUNT(H71:Q71)</f>
        <v>36.5</v>
      </c>
      <c r="T71" s="156">
        <v>18</v>
      </c>
      <c r="U71" s="123">
        <f>+COUNT(H71:Q71)</f>
        <v>4</v>
      </c>
      <c r="V71" s="123">
        <f>MAX($H71:$Q71)-MIN($H71:$Q71)</f>
        <v>11</v>
      </c>
      <c r="W71" s="123">
        <f>LARGE($H71:$Q71,2)-SMALL($H71:$Q71,2)</f>
        <v>3</v>
      </c>
    </row>
    <row r="72" spans="1:23" ht="12.75">
      <c r="A72" s="129">
        <v>4</v>
      </c>
      <c r="B72" s="121" t="s">
        <v>1239</v>
      </c>
      <c r="C72" s="121" t="s">
        <v>312</v>
      </c>
      <c r="D72" s="121" t="s">
        <v>306</v>
      </c>
      <c r="E72" s="126">
        <v>3283</v>
      </c>
      <c r="F72" s="153" t="s">
        <v>527</v>
      </c>
      <c r="G72" s="122" t="s">
        <v>1240</v>
      </c>
      <c r="H72" s="128">
        <v>41</v>
      </c>
      <c r="I72" s="127">
        <v>42</v>
      </c>
      <c r="J72" s="127">
        <v>38</v>
      </c>
      <c r="K72" s="128">
        <v>34</v>
      </c>
      <c r="L72" s="127"/>
      <c r="M72" s="127"/>
      <c r="N72" s="127"/>
      <c r="O72" s="127"/>
      <c r="P72" s="127"/>
      <c r="Q72" s="127"/>
      <c r="R72" s="123">
        <f>SUM(H72:Q72)</f>
        <v>155</v>
      </c>
      <c r="S72" s="124">
        <f>+R72/COUNT(H72:Q72)</f>
        <v>38.75</v>
      </c>
      <c r="T72" s="156">
        <v>9</v>
      </c>
      <c r="U72" s="123">
        <f>+COUNT(H72:Q72)</f>
        <v>4</v>
      </c>
      <c r="V72" s="123">
        <f>MAX($H72:$Q72)-MIN($H72:$Q72)</f>
        <v>8</v>
      </c>
      <c r="W72" s="123">
        <f>LARGE($H72:$Q72,2)-SMALL($H72:$Q72,2)</f>
        <v>3</v>
      </c>
    </row>
    <row r="74" ht="12.75">
      <c r="A74" s="157" t="s">
        <v>1247</v>
      </c>
    </row>
  </sheetData>
  <sheetProtection/>
  <conditionalFormatting sqref="F69:F72 F3:F32 F35:F45 F48:F54 F57 F60:F66">
    <cfRule type="cellIs" priority="1" dxfId="0" operator="equal" stopIfTrue="1">
      <formula>"žá"</formula>
    </cfRule>
    <cfRule type="cellIs" priority="2" dxfId="1" operator="equal" stopIfTrue="1">
      <formula>"m"</formula>
    </cfRule>
    <cfRule type="cellIs" priority="3" dxfId="2" operator="equal" stopIfTrue="1">
      <formula>"ž"</formula>
    </cfRule>
  </conditionalFormatting>
  <printOptions horizontalCentered="1"/>
  <pageMargins left="0.31496062992125984" right="0.2755905511811024" top="0.1968503937007874" bottom="0.15748031496062992" header="0.5118110236220472" footer="0.5118110236220472"/>
  <pageSetup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B7">
      <selection activeCell="P27" sqref="P27"/>
    </sheetView>
  </sheetViews>
  <sheetFormatPr defaultColWidth="9.140625" defaultRowHeight="12.75"/>
  <cols>
    <col min="1" max="1" width="20.7109375" style="0" customWidth="1"/>
    <col min="2" max="4" width="3.7109375" style="0" customWidth="1"/>
    <col min="5" max="5" width="4.7109375" style="0" customWidth="1"/>
    <col min="6" max="6" width="1.7109375" style="0" customWidth="1"/>
    <col min="7" max="7" width="20.7109375" style="0" customWidth="1"/>
    <col min="8" max="10" width="3.7109375" style="0" customWidth="1"/>
    <col min="11" max="11" width="4.7109375" style="0" customWidth="1"/>
    <col min="12" max="12" width="1.7109375" style="0" customWidth="1"/>
    <col min="13" max="13" width="20.7109375" style="0" customWidth="1"/>
    <col min="14" max="16" width="3.7109375" style="0" customWidth="1"/>
    <col min="17" max="17" width="4.7109375" style="0" customWidth="1"/>
  </cols>
  <sheetData>
    <row r="1" spans="1:17" ht="18.75">
      <c r="A1" s="158" t="s">
        <v>1251</v>
      </c>
      <c r="B1" s="159"/>
      <c r="C1" s="160"/>
      <c r="D1" s="181"/>
      <c r="E1" s="181"/>
      <c r="F1" s="181"/>
      <c r="G1" s="181" t="s">
        <v>1252</v>
      </c>
      <c r="H1" s="160"/>
      <c r="I1" s="160"/>
      <c r="J1" s="160"/>
      <c r="K1" s="160"/>
      <c r="L1" s="160"/>
      <c r="M1" s="161"/>
      <c r="N1" s="161"/>
      <c r="O1" s="161"/>
      <c r="P1" s="161"/>
      <c r="Q1" s="182" t="s">
        <v>1253</v>
      </c>
    </row>
    <row r="2" spans="1:17" ht="13.5" thickBot="1">
      <c r="A2" s="163"/>
      <c r="B2" s="164" t="s">
        <v>1248</v>
      </c>
      <c r="C2" s="164"/>
      <c r="D2" s="164"/>
      <c r="E2" s="164"/>
      <c r="F2" s="163"/>
      <c r="G2" s="163"/>
      <c r="H2" s="164"/>
      <c r="I2" s="164"/>
      <c r="J2" s="164"/>
      <c r="K2" s="164"/>
      <c r="L2" s="164"/>
      <c r="M2" s="163"/>
      <c r="N2" s="163"/>
      <c r="O2" s="163"/>
      <c r="P2" s="163"/>
      <c r="Q2" s="162"/>
    </row>
    <row r="3" spans="1:17" ht="13.5" thickBot="1">
      <c r="A3" s="165" t="s">
        <v>1283</v>
      </c>
      <c r="B3" s="164"/>
      <c r="C3" s="164"/>
      <c r="D3" s="164"/>
      <c r="E3" s="166" t="s">
        <v>1258</v>
      </c>
      <c r="F3" s="163"/>
      <c r="G3" s="165" t="s">
        <v>1259</v>
      </c>
      <c r="H3" s="164"/>
      <c r="I3" s="164"/>
      <c r="J3" s="164"/>
      <c r="K3" s="166" t="s">
        <v>1263</v>
      </c>
      <c r="L3" s="164"/>
      <c r="M3" s="165" t="s">
        <v>678</v>
      </c>
      <c r="N3" s="164"/>
      <c r="O3" s="164"/>
      <c r="P3" s="164"/>
      <c r="Q3" s="167" t="s">
        <v>1264</v>
      </c>
    </row>
    <row r="4" spans="1:17" ht="12.75">
      <c r="A4" s="168" t="s">
        <v>1254</v>
      </c>
      <c r="B4" s="169">
        <v>29</v>
      </c>
      <c r="C4" s="170">
        <v>28</v>
      </c>
      <c r="D4" s="170">
        <v>33</v>
      </c>
      <c r="E4" s="170">
        <v>35</v>
      </c>
      <c r="F4" s="163"/>
      <c r="G4" s="168" t="s">
        <v>1250</v>
      </c>
      <c r="H4" s="169">
        <v>34</v>
      </c>
      <c r="I4" s="170">
        <v>26</v>
      </c>
      <c r="J4" s="170">
        <v>33</v>
      </c>
      <c r="K4" s="170">
        <v>26</v>
      </c>
      <c r="L4" s="171"/>
      <c r="M4" s="168" t="s">
        <v>1265</v>
      </c>
      <c r="N4" s="169">
        <v>0</v>
      </c>
      <c r="O4" s="169">
        <v>0</v>
      </c>
      <c r="P4" s="169">
        <v>0</v>
      </c>
      <c r="Q4" s="172">
        <v>0</v>
      </c>
    </row>
    <row r="5" spans="1:17" ht="12.75">
      <c r="A5" s="173" t="s">
        <v>1255</v>
      </c>
      <c r="B5" s="169">
        <v>26</v>
      </c>
      <c r="C5" s="170">
        <v>23</v>
      </c>
      <c r="D5" s="170">
        <v>26</v>
      </c>
      <c r="E5" s="170">
        <v>26</v>
      </c>
      <c r="F5" s="163"/>
      <c r="G5" s="173" t="s">
        <v>1260</v>
      </c>
      <c r="H5" s="169">
        <v>32</v>
      </c>
      <c r="I5" s="170">
        <v>36</v>
      </c>
      <c r="J5" s="170">
        <v>35</v>
      </c>
      <c r="K5" s="170">
        <v>30</v>
      </c>
      <c r="L5" s="171"/>
      <c r="M5" s="173" t="s">
        <v>1266</v>
      </c>
      <c r="N5" s="169">
        <v>31</v>
      </c>
      <c r="O5" s="169">
        <v>31</v>
      </c>
      <c r="P5" s="169">
        <v>34</v>
      </c>
      <c r="Q5" s="172">
        <v>29</v>
      </c>
    </row>
    <row r="6" spans="1:17" ht="12.75">
      <c r="A6" s="173" t="s">
        <v>1256</v>
      </c>
      <c r="B6" s="169">
        <v>24</v>
      </c>
      <c r="C6" s="170">
        <v>26</v>
      </c>
      <c r="D6" s="170">
        <v>31</v>
      </c>
      <c r="E6" s="170">
        <v>24</v>
      </c>
      <c r="F6" s="163"/>
      <c r="G6" s="173" t="s">
        <v>1261</v>
      </c>
      <c r="H6" s="169">
        <v>28</v>
      </c>
      <c r="I6" s="170">
        <v>23</v>
      </c>
      <c r="J6" s="170">
        <v>27</v>
      </c>
      <c r="K6" s="170">
        <v>29</v>
      </c>
      <c r="L6" s="171"/>
      <c r="M6" s="173" t="s">
        <v>1267</v>
      </c>
      <c r="N6" s="169">
        <v>33</v>
      </c>
      <c r="O6" s="169">
        <v>28</v>
      </c>
      <c r="P6" s="169">
        <v>33</v>
      </c>
      <c r="Q6" s="172">
        <v>27</v>
      </c>
    </row>
    <row r="7" spans="1:17" ht="12.75">
      <c r="A7" s="173" t="s">
        <v>1257</v>
      </c>
      <c r="B7" s="169">
        <v>23</v>
      </c>
      <c r="C7" s="170">
        <v>26</v>
      </c>
      <c r="D7" s="170">
        <v>25</v>
      </c>
      <c r="E7" s="170">
        <v>24</v>
      </c>
      <c r="F7" s="163"/>
      <c r="G7" s="173" t="s">
        <v>1262</v>
      </c>
      <c r="H7" s="169">
        <v>28</v>
      </c>
      <c r="I7" s="170">
        <v>27</v>
      </c>
      <c r="J7" s="170">
        <v>25</v>
      </c>
      <c r="K7" s="170">
        <v>21</v>
      </c>
      <c r="L7" s="171"/>
      <c r="M7" s="173" t="s">
        <v>1268</v>
      </c>
      <c r="N7" s="169">
        <v>28</v>
      </c>
      <c r="O7" s="169">
        <v>30</v>
      </c>
      <c r="P7" s="169">
        <v>30</v>
      </c>
      <c r="Q7" s="172">
        <v>31</v>
      </c>
    </row>
    <row r="8" spans="1:17" ht="12.75">
      <c r="A8" s="173"/>
      <c r="B8" s="169"/>
      <c r="C8" s="170"/>
      <c r="D8" s="170"/>
      <c r="E8" s="170"/>
      <c r="F8" s="163"/>
      <c r="G8" s="173"/>
      <c r="H8" s="169"/>
      <c r="I8" s="170"/>
      <c r="J8" s="170"/>
      <c r="K8" s="170"/>
      <c r="L8" s="171"/>
      <c r="M8" s="173" t="s">
        <v>1269</v>
      </c>
      <c r="N8" s="169">
        <v>30</v>
      </c>
      <c r="O8" s="169">
        <v>31</v>
      </c>
      <c r="P8" s="169">
        <v>32</v>
      </c>
      <c r="Q8" s="172">
        <v>28</v>
      </c>
    </row>
    <row r="9" spans="1:17" ht="13.5" thickBot="1">
      <c r="A9" s="163"/>
      <c r="B9" s="170">
        <f>SUM(B4:B8)</f>
        <v>102</v>
      </c>
      <c r="C9" s="170">
        <f>SUM(C4:C8)</f>
        <v>103</v>
      </c>
      <c r="D9" s="170">
        <f>SUM(D4:D8)</f>
        <v>115</v>
      </c>
      <c r="E9" s="170">
        <f>SUM(E4:E8)</f>
        <v>109</v>
      </c>
      <c r="F9" s="163"/>
      <c r="G9" s="163"/>
      <c r="H9" s="170">
        <f>SUM(H4:H8)</f>
        <v>122</v>
      </c>
      <c r="I9" s="170">
        <f>SUM(I4:I8)</f>
        <v>112</v>
      </c>
      <c r="J9" s="170">
        <f>SUM(J4:J8)</f>
        <v>120</v>
      </c>
      <c r="K9" s="170">
        <f>SUM(K4:K8)</f>
        <v>106</v>
      </c>
      <c r="L9" s="171"/>
      <c r="M9" s="163"/>
      <c r="N9" s="170">
        <f>SUM(N4:N8)</f>
        <v>122</v>
      </c>
      <c r="O9" s="170">
        <f>SUM(O4:O8)</f>
        <v>120</v>
      </c>
      <c r="P9" s="170">
        <f>SUM(P4:P8)</f>
        <v>129</v>
      </c>
      <c r="Q9" s="170">
        <f>SUM(Q4:Q8)</f>
        <v>115</v>
      </c>
    </row>
    <row r="10" spans="1:17" ht="13.5" thickBot="1">
      <c r="A10" s="163"/>
      <c r="B10" s="164"/>
      <c r="C10" s="164"/>
      <c r="D10" s="164"/>
      <c r="E10" s="174">
        <f>SUM(B9:E9)</f>
        <v>429</v>
      </c>
      <c r="F10" s="163"/>
      <c r="G10" s="163"/>
      <c r="H10" s="164"/>
      <c r="I10" s="164"/>
      <c r="J10" s="164"/>
      <c r="K10" s="174">
        <f>SUM(H9:K9)</f>
        <v>460</v>
      </c>
      <c r="L10" s="171"/>
      <c r="M10" s="163"/>
      <c r="N10" s="164"/>
      <c r="O10" s="164"/>
      <c r="P10" s="164"/>
      <c r="Q10" s="174">
        <f>SUM(N9:Q9)</f>
        <v>486</v>
      </c>
    </row>
    <row r="11" spans="1:17" ht="13.5" thickBot="1">
      <c r="A11" s="175"/>
      <c r="B11" s="164"/>
      <c r="C11" s="164"/>
      <c r="D11" s="164"/>
      <c r="E11" s="164"/>
      <c r="F11" s="163"/>
      <c r="G11" s="163"/>
      <c r="H11" s="164"/>
      <c r="I11" s="164"/>
      <c r="J11" s="164"/>
      <c r="K11" s="164"/>
      <c r="L11" s="164"/>
      <c r="M11" s="163"/>
      <c r="N11" s="163"/>
      <c r="O11" s="163"/>
      <c r="P11" s="163"/>
      <c r="Q11" s="162"/>
    </row>
    <row r="12" spans="1:17" ht="13.5" thickBot="1">
      <c r="A12" s="165" t="s">
        <v>1270</v>
      </c>
      <c r="B12" s="164"/>
      <c r="C12" s="164"/>
      <c r="D12" s="164"/>
      <c r="E12" s="166" t="s">
        <v>1249</v>
      </c>
      <c r="F12" s="163"/>
      <c r="G12" s="165" t="s">
        <v>1276</v>
      </c>
      <c r="H12" s="164"/>
      <c r="I12" s="164"/>
      <c r="J12" s="164"/>
      <c r="K12" s="166" t="s">
        <v>1277</v>
      </c>
      <c r="L12" s="164"/>
      <c r="M12" s="165" t="s">
        <v>1280</v>
      </c>
      <c r="N12" s="164"/>
      <c r="O12" s="164"/>
      <c r="P12" s="164"/>
      <c r="Q12" s="167" t="s">
        <v>1281</v>
      </c>
    </row>
    <row r="13" spans="1:17" ht="12.75">
      <c r="A13" s="168" t="s">
        <v>1271</v>
      </c>
      <c r="B13" s="169">
        <v>33</v>
      </c>
      <c r="C13" s="170">
        <v>31</v>
      </c>
      <c r="D13" s="170">
        <v>28</v>
      </c>
      <c r="E13" s="170">
        <v>29</v>
      </c>
      <c r="F13" s="163"/>
      <c r="G13" s="168" t="s">
        <v>1278</v>
      </c>
      <c r="H13" s="169">
        <v>29</v>
      </c>
      <c r="I13" s="170">
        <v>24</v>
      </c>
      <c r="J13" s="170">
        <v>30</v>
      </c>
      <c r="K13" s="170">
        <v>28</v>
      </c>
      <c r="L13" s="171"/>
      <c r="M13" s="168"/>
      <c r="N13" s="169">
        <v>126</v>
      </c>
      <c r="O13" s="169">
        <v>126</v>
      </c>
      <c r="P13" s="169">
        <v>126</v>
      </c>
      <c r="Q13" s="169">
        <v>126</v>
      </c>
    </row>
    <row r="14" spans="1:17" ht="12.75">
      <c r="A14" s="168" t="s">
        <v>1272</v>
      </c>
      <c r="B14" s="169">
        <v>35</v>
      </c>
      <c r="C14" s="170">
        <v>39</v>
      </c>
      <c r="D14" s="170">
        <v>34</v>
      </c>
      <c r="E14" s="170">
        <v>34</v>
      </c>
      <c r="F14" s="163"/>
      <c r="G14" s="168" t="s">
        <v>1279</v>
      </c>
      <c r="H14" s="169">
        <v>25</v>
      </c>
      <c r="I14" s="170">
        <v>24</v>
      </c>
      <c r="J14" s="170">
        <v>27</v>
      </c>
      <c r="K14" s="170">
        <v>24</v>
      </c>
      <c r="L14" s="171"/>
      <c r="M14" s="168"/>
      <c r="N14" s="169">
        <v>126</v>
      </c>
      <c r="O14" s="169">
        <v>126</v>
      </c>
      <c r="P14" s="169">
        <v>126</v>
      </c>
      <c r="Q14" s="169">
        <v>126</v>
      </c>
    </row>
    <row r="15" spans="1:17" ht="12.75">
      <c r="A15" s="173" t="s">
        <v>1273</v>
      </c>
      <c r="B15" s="169">
        <v>33</v>
      </c>
      <c r="C15" s="170">
        <v>30</v>
      </c>
      <c r="D15" s="170">
        <v>36</v>
      </c>
      <c r="E15" s="170">
        <v>24</v>
      </c>
      <c r="F15" s="163"/>
      <c r="G15" s="173"/>
      <c r="H15" s="169">
        <v>126</v>
      </c>
      <c r="I15" s="169">
        <v>126</v>
      </c>
      <c r="J15" s="169">
        <v>126</v>
      </c>
      <c r="K15" s="169">
        <v>126</v>
      </c>
      <c r="L15" s="171"/>
      <c r="M15" s="173"/>
      <c r="N15" s="169">
        <v>126</v>
      </c>
      <c r="O15" s="169">
        <v>126</v>
      </c>
      <c r="P15" s="169">
        <v>126</v>
      </c>
      <c r="Q15" s="169">
        <v>126</v>
      </c>
    </row>
    <row r="16" spans="1:17" ht="12.75">
      <c r="A16" s="173" t="s">
        <v>1274</v>
      </c>
      <c r="B16" s="169">
        <v>31</v>
      </c>
      <c r="C16" s="170">
        <v>30</v>
      </c>
      <c r="D16" s="170">
        <v>33</v>
      </c>
      <c r="E16" s="170">
        <v>28</v>
      </c>
      <c r="F16" s="163"/>
      <c r="G16" s="173"/>
      <c r="H16" s="169">
        <v>126</v>
      </c>
      <c r="I16" s="169">
        <v>126</v>
      </c>
      <c r="J16" s="169">
        <v>126</v>
      </c>
      <c r="K16" s="169">
        <v>126</v>
      </c>
      <c r="L16" s="171"/>
      <c r="M16" s="173"/>
      <c r="N16" s="169">
        <v>126</v>
      </c>
      <c r="O16" s="169">
        <v>126</v>
      </c>
      <c r="P16" s="169">
        <v>126</v>
      </c>
      <c r="Q16" s="169">
        <v>126</v>
      </c>
    </row>
    <row r="17" spans="1:17" ht="12.75">
      <c r="A17" s="173" t="s">
        <v>1275</v>
      </c>
      <c r="B17" s="169"/>
      <c r="C17" s="170"/>
      <c r="D17" s="170"/>
      <c r="E17" s="170"/>
      <c r="F17" s="163"/>
      <c r="G17" s="173"/>
      <c r="H17" s="169"/>
      <c r="I17" s="170"/>
      <c r="J17" s="170"/>
      <c r="K17" s="170"/>
      <c r="L17" s="171"/>
      <c r="M17" s="173"/>
      <c r="N17" s="169"/>
      <c r="O17" s="169"/>
      <c r="P17" s="169"/>
      <c r="Q17" s="172"/>
    </row>
    <row r="18" spans="1:17" ht="13.5" thickBot="1">
      <c r="A18" s="163"/>
      <c r="B18" s="170">
        <f>SUM(B13:B17)</f>
        <v>132</v>
      </c>
      <c r="C18" s="170">
        <f>SUM(C13:C17)</f>
        <v>130</v>
      </c>
      <c r="D18" s="170">
        <f>SUM(D13:D17)</f>
        <v>131</v>
      </c>
      <c r="E18" s="170">
        <f>SUM(E13:E17)</f>
        <v>115</v>
      </c>
      <c r="F18" s="163"/>
      <c r="G18" s="163"/>
      <c r="H18" s="170">
        <f>SUM(H13:H17)</f>
        <v>306</v>
      </c>
      <c r="I18" s="170">
        <f>SUM(I13:I17)</f>
        <v>300</v>
      </c>
      <c r="J18" s="170">
        <f>SUM(J13:J17)</f>
        <v>309</v>
      </c>
      <c r="K18" s="170">
        <f>SUM(K13:K17)</f>
        <v>304</v>
      </c>
      <c r="L18" s="171"/>
      <c r="M18" s="163"/>
      <c r="N18" s="170">
        <f>SUM(N13:N17)</f>
        <v>504</v>
      </c>
      <c r="O18" s="170">
        <f>SUM(O13:O17)</f>
        <v>504</v>
      </c>
      <c r="P18" s="170">
        <f>SUM(P13:P17)</f>
        <v>504</v>
      </c>
      <c r="Q18" s="170">
        <f>SUM(Q13:Q17)</f>
        <v>504</v>
      </c>
    </row>
    <row r="19" spans="1:17" ht="13.5" thickBot="1">
      <c r="A19" s="163"/>
      <c r="B19" s="164"/>
      <c r="C19" s="164"/>
      <c r="D19" s="164"/>
      <c r="E19" s="174">
        <f>SUM(B18:E18)</f>
        <v>508</v>
      </c>
      <c r="F19" s="163"/>
      <c r="G19" s="163"/>
      <c r="H19" s="164"/>
      <c r="I19" s="164"/>
      <c r="J19" s="164"/>
      <c r="K19" s="174">
        <f>SUM(H18:K18)</f>
        <v>1219</v>
      </c>
      <c r="L19" s="171"/>
      <c r="M19" s="163"/>
      <c r="N19" s="164"/>
      <c r="O19" s="164"/>
      <c r="P19" s="164"/>
      <c r="Q19" s="174">
        <f>SUM(N18:Q18)</f>
        <v>2016</v>
      </c>
    </row>
    <row r="20" spans="1:17" ht="12.75">
      <c r="A20" s="163"/>
      <c r="B20" s="164"/>
      <c r="C20" s="164"/>
      <c r="D20" s="164"/>
      <c r="E20" s="164"/>
      <c r="F20" s="163"/>
      <c r="G20" s="163"/>
      <c r="H20" s="164"/>
      <c r="I20" s="164"/>
      <c r="J20" s="164"/>
      <c r="K20" s="164"/>
      <c r="L20" s="164"/>
      <c r="M20" s="163"/>
      <c r="N20" s="163"/>
      <c r="O20" s="163"/>
      <c r="P20" s="163"/>
      <c r="Q20" s="162"/>
    </row>
    <row r="21" spans="1:17" ht="12.75">
      <c r="A21" s="180"/>
      <c r="B21" s="171"/>
      <c r="C21" s="171"/>
      <c r="D21" s="171"/>
      <c r="E21" s="197"/>
      <c r="F21" s="163"/>
      <c r="G21" s="163"/>
      <c r="H21" s="164"/>
      <c r="I21" s="164"/>
      <c r="J21" s="164"/>
      <c r="K21" s="164"/>
      <c r="L21" s="164"/>
      <c r="M21" s="163"/>
      <c r="N21" s="163"/>
      <c r="O21" s="163"/>
      <c r="P21" s="163"/>
      <c r="Q21" s="162"/>
    </row>
    <row r="22" spans="1:17" ht="12.75">
      <c r="A22" s="180"/>
      <c r="B22" s="171"/>
      <c r="C22" s="171"/>
      <c r="D22" s="171"/>
      <c r="E22" s="171"/>
      <c r="F22" s="163"/>
      <c r="G22" s="176" t="s">
        <v>1282</v>
      </c>
      <c r="H22" s="164"/>
      <c r="I22" s="164"/>
      <c r="J22" s="164"/>
      <c r="K22" s="164" t="s">
        <v>10</v>
      </c>
      <c r="L22" s="164"/>
      <c r="M22" s="176" t="s">
        <v>1283</v>
      </c>
      <c r="N22" s="163"/>
      <c r="O22" s="163"/>
      <c r="P22" s="163" t="s">
        <v>1309</v>
      </c>
      <c r="Q22" s="162"/>
    </row>
    <row r="23" spans="1:17" ht="12.75">
      <c r="A23" s="180"/>
      <c r="B23" s="171"/>
      <c r="C23" s="171"/>
      <c r="D23" s="171"/>
      <c r="E23" s="171"/>
      <c r="F23" s="163"/>
      <c r="G23" s="163"/>
      <c r="H23" s="177"/>
      <c r="I23" s="164"/>
      <c r="J23" s="164"/>
      <c r="K23" s="164" t="s">
        <v>17</v>
      </c>
      <c r="L23" s="164"/>
      <c r="M23" s="163" t="s">
        <v>1284</v>
      </c>
      <c r="N23" s="177"/>
      <c r="O23" s="164"/>
      <c r="P23" s="178" t="s">
        <v>1310</v>
      </c>
      <c r="Q23" s="162"/>
    </row>
    <row r="24" spans="1:17" ht="12.75">
      <c r="A24" s="180"/>
      <c r="B24" s="171"/>
      <c r="C24" s="171"/>
      <c r="D24" s="171"/>
      <c r="E24" s="171"/>
      <c r="F24" s="163"/>
      <c r="G24" s="163"/>
      <c r="H24" s="177"/>
      <c r="I24" s="164"/>
      <c r="J24" s="164"/>
      <c r="K24" s="164" t="s">
        <v>20</v>
      </c>
      <c r="L24" s="164"/>
      <c r="M24" s="163" t="s">
        <v>678</v>
      </c>
      <c r="N24" s="177"/>
      <c r="O24" s="164"/>
      <c r="P24" s="178" t="s">
        <v>1311</v>
      </c>
      <c r="Q24" s="162"/>
    </row>
    <row r="25" spans="1:17" ht="12.75">
      <c r="A25" s="180"/>
      <c r="B25" s="171"/>
      <c r="C25" s="171"/>
      <c r="D25" s="171"/>
      <c r="E25" s="171"/>
      <c r="F25" s="163"/>
      <c r="G25" s="163"/>
      <c r="H25" s="177"/>
      <c r="I25" s="164"/>
      <c r="J25" s="164"/>
      <c r="K25" s="164" t="s">
        <v>22</v>
      </c>
      <c r="L25" s="164"/>
      <c r="M25" s="163" t="s">
        <v>1270</v>
      </c>
      <c r="N25" s="177"/>
      <c r="O25" s="164"/>
      <c r="P25" s="178" t="s">
        <v>1312</v>
      </c>
      <c r="Q25" s="162"/>
    </row>
    <row r="26" spans="1:17" ht="12.75">
      <c r="A26" s="180"/>
      <c r="B26" s="171"/>
      <c r="C26" s="171"/>
      <c r="D26" s="171"/>
      <c r="E26" s="171"/>
      <c r="F26" s="163"/>
      <c r="G26" s="163"/>
      <c r="H26" s="177"/>
      <c r="I26" s="164"/>
      <c r="J26" s="164"/>
      <c r="K26" s="164" t="s">
        <v>26</v>
      </c>
      <c r="L26" s="164"/>
      <c r="M26" s="163" t="s">
        <v>1276</v>
      </c>
      <c r="N26" s="177"/>
      <c r="O26" s="164"/>
      <c r="P26" s="178" t="s">
        <v>1313</v>
      </c>
      <c r="Q26" s="162"/>
    </row>
    <row r="27" spans="1:17" ht="12.75">
      <c r="A27" s="180"/>
      <c r="B27" s="171"/>
      <c r="C27" s="171"/>
      <c r="D27" s="171"/>
      <c r="E27" s="171"/>
      <c r="F27" s="163"/>
      <c r="G27" s="163"/>
      <c r="H27" s="177"/>
      <c r="I27" s="164"/>
      <c r="J27" s="164"/>
      <c r="K27" s="164"/>
      <c r="L27" s="164"/>
      <c r="M27" s="163" t="s">
        <v>1280</v>
      </c>
      <c r="N27" s="177"/>
      <c r="O27" s="164"/>
      <c r="P27" s="178" t="s">
        <v>1306</v>
      </c>
      <c r="Q27" s="162"/>
    </row>
    <row r="28" spans="1:17" ht="12.75">
      <c r="A28" s="175"/>
      <c r="B28" s="171"/>
      <c r="C28" s="171"/>
      <c r="D28" s="171"/>
      <c r="E28" s="171"/>
      <c r="F28" s="163"/>
      <c r="G28" s="163"/>
      <c r="H28" s="177"/>
      <c r="I28" s="164"/>
      <c r="J28" s="164"/>
      <c r="K28" s="164"/>
      <c r="L28" s="164"/>
      <c r="M28" s="163"/>
      <c r="N28" s="177"/>
      <c r="O28" s="164"/>
      <c r="P28" s="178"/>
      <c r="Q28" s="162"/>
    </row>
    <row r="29" spans="1:20" ht="12.75">
      <c r="A29" s="157" t="s">
        <v>1247</v>
      </c>
      <c r="E29" s="120"/>
      <c r="F29" s="116"/>
      <c r="G29" s="116"/>
      <c r="T29" s="116"/>
    </row>
    <row r="30" spans="1:17" ht="12.75">
      <c r="A30" s="179"/>
      <c r="B30" s="177"/>
      <c r="C30" s="177"/>
      <c r="D30" s="177"/>
      <c r="E30" s="177"/>
      <c r="F30" s="179"/>
      <c r="G30" s="179"/>
      <c r="H30" s="177"/>
      <c r="I30" s="177"/>
      <c r="J30" s="177"/>
      <c r="K30" s="177"/>
      <c r="L30" s="177"/>
      <c r="M30" s="179"/>
      <c r="N30" s="179"/>
      <c r="O30" s="179"/>
      <c r="P30" s="179"/>
      <c r="Q30" s="162"/>
    </row>
    <row r="31" spans="1:17" s="55" customFormat="1" ht="18.75">
      <c r="A31" s="186"/>
      <c r="B31" s="187"/>
      <c r="C31" s="188"/>
      <c r="D31" s="188"/>
      <c r="E31" s="188"/>
      <c r="F31" s="189"/>
      <c r="G31" s="190"/>
      <c r="H31" s="188"/>
      <c r="I31" s="188"/>
      <c r="J31" s="188"/>
      <c r="K31" s="188"/>
      <c r="L31" s="188"/>
      <c r="M31" s="186"/>
      <c r="N31" s="186"/>
      <c r="O31" s="186"/>
      <c r="P31" s="186"/>
      <c r="Q31" s="191"/>
    </row>
    <row r="32" spans="1:17" s="55" customFormat="1" ht="12.75">
      <c r="A32" s="185"/>
      <c r="B32" s="184"/>
      <c r="C32" s="184"/>
      <c r="D32" s="184"/>
      <c r="E32" s="184"/>
      <c r="F32" s="185"/>
      <c r="G32" s="185"/>
      <c r="H32" s="184"/>
      <c r="I32" s="184"/>
      <c r="J32" s="184"/>
      <c r="K32" s="184"/>
      <c r="L32" s="184"/>
      <c r="M32" s="185"/>
      <c r="N32" s="185"/>
      <c r="O32" s="185"/>
      <c r="P32" s="185"/>
      <c r="Q32" s="191"/>
    </row>
    <row r="33" spans="1:17" s="55" customFormat="1" ht="12.75">
      <c r="A33" s="183"/>
      <c r="B33" s="184"/>
      <c r="C33" s="184"/>
      <c r="D33" s="184"/>
      <c r="E33" s="192"/>
      <c r="F33" s="185"/>
      <c r="G33" s="183"/>
      <c r="H33" s="184"/>
      <c r="I33" s="184"/>
      <c r="J33" s="184"/>
      <c r="K33" s="192"/>
      <c r="L33" s="184"/>
      <c r="M33" s="183"/>
      <c r="N33" s="184"/>
      <c r="O33" s="184"/>
      <c r="P33" s="184"/>
      <c r="Q33" s="193"/>
    </row>
    <row r="34" spans="1:17" s="55" customFormat="1" ht="12.75">
      <c r="A34" s="183"/>
      <c r="B34" s="184"/>
      <c r="C34" s="184"/>
      <c r="D34" s="184"/>
      <c r="E34" s="184"/>
      <c r="F34" s="185"/>
      <c r="G34" s="183"/>
      <c r="H34" s="184"/>
      <c r="I34" s="184"/>
      <c r="J34" s="184"/>
      <c r="K34" s="184"/>
      <c r="L34" s="184"/>
      <c r="M34" s="183"/>
      <c r="N34" s="184"/>
      <c r="O34" s="184"/>
      <c r="P34" s="184"/>
      <c r="Q34" s="191"/>
    </row>
    <row r="35" spans="1:17" s="55" customFormat="1" ht="12.75">
      <c r="A35" s="183"/>
      <c r="B35" s="184"/>
      <c r="C35" s="184"/>
      <c r="D35" s="184"/>
      <c r="E35" s="184"/>
      <c r="F35" s="185"/>
      <c r="G35" s="183"/>
      <c r="H35" s="184"/>
      <c r="I35" s="184"/>
      <c r="J35" s="184"/>
      <c r="K35" s="184"/>
      <c r="L35" s="184"/>
      <c r="M35" s="183"/>
      <c r="N35" s="184"/>
      <c r="O35" s="184"/>
      <c r="P35" s="184"/>
      <c r="Q35" s="191"/>
    </row>
    <row r="36" spans="1:17" s="55" customFormat="1" ht="12.75">
      <c r="A36" s="183"/>
      <c r="B36" s="184"/>
      <c r="C36" s="184"/>
      <c r="D36" s="184"/>
      <c r="E36" s="184"/>
      <c r="F36" s="185"/>
      <c r="G36" s="183"/>
      <c r="H36" s="184"/>
      <c r="I36" s="184"/>
      <c r="J36" s="184"/>
      <c r="K36" s="184"/>
      <c r="L36" s="184"/>
      <c r="M36" s="183"/>
      <c r="N36" s="184"/>
      <c r="O36" s="184"/>
      <c r="P36" s="184"/>
      <c r="Q36" s="191"/>
    </row>
    <row r="37" spans="1:17" s="55" customFormat="1" ht="12.75">
      <c r="A37" s="183"/>
      <c r="B37" s="184"/>
      <c r="C37" s="184"/>
      <c r="D37" s="184"/>
      <c r="E37" s="184"/>
      <c r="F37" s="185"/>
      <c r="G37" s="183"/>
      <c r="H37" s="184"/>
      <c r="I37" s="184"/>
      <c r="J37" s="184"/>
      <c r="K37" s="184"/>
      <c r="L37" s="184"/>
      <c r="M37" s="183"/>
      <c r="N37" s="184"/>
      <c r="O37" s="184"/>
      <c r="P37" s="184"/>
      <c r="Q37" s="191"/>
    </row>
    <row r="38" spans="1:17" s="55" customFormat="1" ht="12.75">
      <c r="A38" s="185"/>
      <c r="B38" s="184"/>
      <c r="C38" s="184"/>
      <c r="D38" s="184"/>
      <c r="E38" s="184"/>
      <c r="F38" s="185"/>
      <c r="G38" s="185"/>
      <c r="H38" s="184"/>
      <c r="I38" s="184"/>
      <c r="J38" s="184"/>
      <c r="K38" s="184"/>
      <c r="L38" s="184"/>
      <c r="M38" s="185"/>
      <c r="N38" s="184"/>
      <c r="O38" s="184"/>
      <c r="P38" s="184"/>
      <c r="Q38" s="184"/>
    </row>
    <row r="39" spans="1:17" s="55" customFormat="1" ht="12.75">
      <c r="A39" s="185"/>
      <c r="B39" s="184"/>
      <c r="C39" s="184"/>
      <c r="D39" s="184"/>
      <c r="E39" s="184"/>
      <c r="F39" s="185"/>
      <c r="G39" s="185"/>
      <c r="H39" s="184"/>
      <c r="I39" s="184"/>
      <c r="J39" s="184"/>
      <c r="K39" s="184"/>
      <c r="L39" s="184"/>
      <c r="M39" s="185"/>
      <c r="N39" s="184"/>
      <c r="O39" s="184"/>
      <c r="P39" s="184"/>
      <c r="Q39" s="184"/>
    </row>
    <row r="40" spans="1:17" s="55" customFormat="1" ht="12.75">
      <c r="A40" s="185"/>
      <c r="B40" s="184"/>
      <c r="C40" s="184"/>
      <c r="D40" s="184"/>
      <c r="E40" s="184"/>
      <c r="F40" s="185"/>
      <c r="G40" s="185"/>
      <c r="H40" s="184"/>
      <c r="I40" s="184"/>
      <c r="J40" s="184"/>
      <c r="K40" s="184"/>
      <c r="L40" s="184"/>
      <c r="M40" s="185"/>
      <c r="N40" s="185"/>
      <c r="O40" s="185"/>
      <c r="P40" s="185"/>
      <c r="Q40" s="191"/>
    </row>
    <row r="41" spans="1:17" s="55" customFormat="1" ht="12.75">
      <c r="A41" s="183"/>
      <c r="B41" s="184"/>
      <c r="C41" s="184"/>
      <c r="D41" s="184"/>
      <c r="E41" s="192"/>
      <c r="F41" s="185"/>
      <c r="G41" s="183"/>
      <c r="H41" s="184"/>
      <c r="I41" s="184"/>
      <c r="J41" s="184"/>
      <c r="K41" s="192"/>
      <c r="L41" s="184"/>
      <c r="M41" s="183"/>
      <c r="N41" s="184"/>
      <c r="O41" s="184"/>
      <c r="P41" s="184"/>
      <c r="Q41" s="191"/>
    </row>
    <row r="42" spans="1:17" s="55" customFormat="1" ht="12.75">
      <c r="A42" s="183"/>
      <c r="B42" s="184"/>
      <c r="C42" s="184"/>
      <c r="D42" s="184"/>
      <c r="E42" s="184"/>
      <c r="F42" s="185"/>
      <c r="G42" s="183"/>
      <c r="H42" s="184"/>
      <c r="I42" s="184"/>
      <c r="J42" s="184"/>
      <c r="K42" s="184"/>
      <c r="L42" s="184"/>
      <c r="M42" s="183"/>
      <c r="N42" s="184"/>
      <c r="O42" s="184"/>
      <c r="P42" s="184"/>
      <c r="Q42" s="191"/>
    </row>
    <row r="43" spans="1:17" s="55" customFormat="1" ht="12.75">
      <c r="A43" s="183"/>
      <c r="B43" s="184"/>
      <c r="C43" s="184"/>
      <c r="D43" s="184"/>
      <c r="E43" s="184"/>
      <c r="F43" s="185"/>
      <c r="G43" s="183"/>
      <c r="H43" s="184"/>
      <c r="I43" s="184"/>
      <c r="J43" s="184"/>
      <c r="K43" s="184"/>
      <c r="L43" s="184"/>
      <c r="M43" s="183"/>
      <c r="N43" s="184"/>
      <c r="O43" s="184"/>
      <c r="P43" s="184"/>
      <c r="Q43" s="191"/>
    </row>
    <row r="44" spans="1:17" s="55" customFormat="1" ht="12.75">
      <c r="A44" s="183"/>
      <c r="B44" s="184"/>
      <c r="C44" s="184"/>
      <c r="D44" s="184"/>
      <c r="E44" s="184"/>
      <c r="F44" s="185"/>
      <c r="G44" s="183"/>
      <c r="H44" s="184"/>
      <c r="I44" s="184"/>
      <c r="J44" s="184"/>
      <c r="K44" s="184"/>
      <c r="L44" s="184"/>
      <c r="M44" s="183"/>
      <c r="N44" s="184"/>
      <c r="O44" s="184"/>
      <c r="P44" s="184"/>
      <c r="Q44" s="191"/>
    </row>
    <row r="45" spans="1:17" s="55" customFormat="1" ht="12.75">
      <c r="A45" s="183"/>
      <c r="B45" s="184"/>
      <c r="C45" s="184"/>
      <c r="D45" s="184"/>
      <c r="E45" s="184"/>
      <c r="F45" s="185"/>
      <c r="G45" s="183"/>
      <c r="H45" s="184"/>
      <c r="I45" s="184"/>
      <c r="J45" s="184"/>
      <c r="K45" s="184"/>
      <c r="L45" s="184"/>
      <c r="M45" s="183"/>
      <c r="N45" s="184"/>
      <c r="O45" s="184"/>
      <c r="P45" s="184"/>
      <c r="Q45" s="191"/>
    </row>
    <row r="46" spans="1:17" s="55" customFormat="1" ht="12.75">
      <c r="A46" s="185"/>
      <c r="B46" s="184"/>
      <c r="C46" s="184"/>
      <c r="D46" s="184"/>
      <c r="E46" s="184"/>
      <c r="F46" s="185"/>
      <c r="G46" s="185"/>
      <c r="H46" s="184"/>
      <c r="I46" s="184"/>
      <c r="J46" s="184"/>
      <c r="K46" s="184"/>
      <c r="L46" s="184"/>
      <c r="M46" s="185"/>
      <c r="N46" s="184"/>
      <c r="O46" s="184"/>
      <c r="P46" s="184"/>
      <c r="Q46" s="191"/>
    </row>
    <row r="47" spans="1:17" s="55" customFormat="1" ht="12.75">
      <c r="A47" s="185"/>
      <c r="B47" s="184"/>
      <c r="C47" s="184"/>
      <c r="D47" s="184"/>
      <c r="E47" s="184"/>
      <c r="F47" s="185"/>
      <c r="G47" s="185"/>
      <c r="H47" s="184"/>
      <c r="I47" s="184"/>
      <c r="J47" s="184"/>
      <c r="K47" s="194"/>
      <c r="L47" s="184"/>
      <c r="M47" s="185"/>
      <c r="N47" s="184"/>
      <c r="O47" s="184"/>
      <c r="P47" s="184"/>
      <c r="Q47" s="191"/>
    </row>
    <row r="48" spans="1:17" s="55" customFormat="1" ht="12.75">
      <c r="A48" s="185"/>
      <c r="B48" s="184"/>
      <c r="C48" s="184"/>
      <c r="D48" s="184"/>
      <c r="E48" s="184"/>
      <c r="F48" s="185"/>
      <c r="G48" s="185"/>
      <c r="H48" s="184"/>
      <c r="I48" s="184"/>
      <c r="J48" s="184"/>
      <c r="K48" s="184"/>
      <c r="L48" s="184"/>
      <c r="M48" s="185"/>
      <c r="N48" s="185"/>
      <c r="O48" s="185"/>
      <c r="P48" s="185"/>
      <c r="Q48" s="191"/>
    </row>
    <row r="49" spans="1:17" s="55" customFormat="1" ht="12.75">
      <c r="A49" s="195"/>
      <c r="B49" s="184"/>
      <c r="C49" s="184"/>
      <c r="D49" s="184"/>
      <c r="E49" s="184"/>
      <c r="F49" s="184"/>
      <c r="G49" s="195"/>
      <c r="H49" s="185"/>
      <c r="I49" s="185"/>
      <c r="J49" s="185"/>
      <c r="K49" s="191"/>
      <c r="L49" s="185"/>
      <c r="M49" s="195"/>
      <c r="N49" s="185"/>
      <c r="O49" s="185"/>
      <c r="P49" s="185"/>
      <c r="Q49" s="191"/>
    </row>
    <row r="50" spans="1:17" s="55" customFormat="1" ht="12.75">
      <c r="A50" s="185"/>
      <c r="B50" s="187"/>
      <c r="C50" s="184"/>
      <c r="D50" s="184"/>
      <c r="E50" s="184"/>
      <c r="F50" s="184"/>
      <c r="G50" s="185"/>
      <c r="H50" s="187"/>
      <c r="I50" s="184"/>
      <c r="J50" s="196"/>
      <c r="K50" s="191"/>
      <c r="L50" s="185"/>
      <c r="M50" s="185"/>
      <c r="N50" s="184"/>
      <c r="O50" s="185"/>
      <c r="P50" s="185"/>
      <c r="Q50" s="191"/>
    </row>
    <row r="51" spans="1:17" s="55" customFormat="1" ht="12.75">
      <c r="A51" s="185"/>
      <c r="B51" s="187"/>
      <c r="C51" s="184"/>
      <c r="D51" s="184"/>
      <c r="E51" s="184"/>
      <c r="F51" s="184"/>
      <c r="G51" s="185"/>
      <c r="H51" s="187"/>
      <c r="I51" s="184"/>
      <c r="J51" s="196"/>
      <c r="K51" s="191"/>
      <c r="Q51" s="191"/>
    </row>
    <row r="52" spans="1:17" s="55" customFormat="1" ht="12.75">
      <c r="A52" s="185"/>
      <c r="B52" s="187"/>
      <c r="C52" s="184"/>
      <c r="D52" s="184"/>
      <c r="E52" s="184"/>
      <c r="F52" s="184"/>
      <c r="G52" s="185"/>
      <c r="H52" s="187"/>
      <c r="I52" s="184"/>
      <c r="J52" s="196"/>
      <c r="K52" s="191"/>
      <c r="Q52" s="191"/>
    </row>
    <row r="53" spans="1:17" s="55" customFormat="1" ht="12.75">
      <c r="A53" s="185"/>
      <c r="B53" s="187"/>
      <c r="C53" s="184"/>
      <c r="D53" s="184"/>
      <c r="E53" s="184"/>
      <c r="F53" s="184"/>
      <c r="G53" s="185"/>
      <c r="H53" s="187"/>
      <c r="I53" s="184"/>
      <c r="J53" s="196"/>
      <c r="K53" s="191"/>
      <c r="Q53" s="191"/>
    </row>
    <row r="54" s="55" customFormat="1" ht="12.75"/>
    <row r="55" s="55" customFormat="1" ht="12.75"/>
    <row r="56" s="55" customFormat="1" ht="12.75"/>
    <row r="57" s="55" customFormat="1" ht="12.75"/>
    <row r="58" s="55" customFormat="1" ht="12.75"/>
    <row r="59" s="55" customFormat="1" ht="12.75"/>
    <row r="60" s="55" customFormat="1" ht="12.75"/>
    <row r="61" s="55" customFormat="1" ht="12.75"/>
    <row r="62" s="55" customFormat="1" ht="12.75"/>
    <row r="63" s="55" customFormat="1" ht="12.75"/>
    <row r="64" s="55" customFormat="1" ht="12.75"/>
    <row r="65" s="55" customFormat="1" ht="12.75"/>
    <row r="66" s="55" customFormat="1" ht="12.75"/>
    <row r="67" s="55" customFormat="1" ht="12.75"/>
    <row r="68" s="55" customFormat="1" ht="12.75"/>
    <row r="69" s="55" customFormat="1" ht="12.75"/>
    <row r="70" s="55" customFormat="1" ht="12.75"/>
    <row r="71" s="55" customFormat="1" ht="12.75"/>
    <row r="72" s="55" customFormat="1" ht="12.75"/>
    <row r="73" s="55" customFormat="1" ht="12.75"/>
    <row r="74" s="55" customFormat="1" ht="12.75"/>
    <row r="75" s="55" customFormat="1" ht="12.75"/>
    <row r="76" s="55" customFormat="1" ht="12.75"/>
    <row r="77" s="55" customFormat="1" ht="12.75"/>
    <row r="78" s="55" customFormat="1" ht="12.75"/>
    <row r="79" s="55" customFormat="1" ht="12.75"/>
    <row r="80" s="55" customFormat="1" ht="12.75"/>
    <row r="81" s="55" customFormat="1" ht="12.75"/>
    <row r="82" s="55" customFormat="1" ht="12.75"/>
    <row r="83" s="55" customFormat="1" ht="12.75"/>
    <row r="84" s="55" customFormat="1" ht="12.75"/>
    <row r="85" s="55" customFormat="1" ht="12.75"/>
    <row r="86" s="55" customFormat="1" ht="12.75"/>
    <row r="87" s="55" customFormat="1" ht="12.75"/>
    <row r="88" s="55" customFormat="1" ht="12.75"/>
    <row r="89" s="55" customFormat="1" ht="12.75"/>
    <row r="90" s="55" customFormat="1" ht="12.75"/>
    <row r="91" s="55" customFormat="1" ht="12.75"/>
    <row r="92" s="55" customFormat="1" ht="12.75"/>
    <row r="93" s="55" customFormat="1" ht="12.75"/>
    <row r="94" s="55" customFormat="1" ht="12.75"/>
    <row r="95" s="55" customFormat="1" ht="12.75"/>
    <row r="96" s="55" customFormat="1" ht="12.75"/>
    <row r="97" s="55" customFormat="1" ht="12.75"/>
    <row r="98" s="55" customFormat="1" ht="12.75"/>
  </sheetData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workbookViewId="0" topLeftCell="A1">
      <selection activeCell="U11" sqref="U11"/>
    </sheetView>
  </sheetViews>
  <sheetFormatPr defaultColWidth="9.140625" defaultRowHeight="12.75"/>
  <cols>
    <col min="1" max="1" width="3.140625" style="0" customWidth="1"/>
    <col min="2" max="2" width="20.421875" style="0" customWidth="1"/>
    <col min="3" max="3" width="5.7109375" style="0" customWidth="1"/>
    <col min="4" max="4" width="4.7109375" style="0" customWidth="1"/>
    <col min="5" max="5" width="5.7109375" style="0" customWidth="1"/>
    <col min="6" max="6" width="4.7109375" style="0" customWidth="1"/>
    <col min="7" max="7" width="5.7109375" style="0" customWidth="1"/>
    <col min="8" max="8" width="4.7109375" style="0" customWidth="1"/>
    <col min="9" max="9" width="5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5.7109375" style="0" customWidth="1"/>
    <col min="14" max="14" width="4.7109375" style="0" customWidth="1"/>
    <col min="15" max="15" width="5.7109375" style="0" customWidth="1"/>
    <col min="16" max="16" width="4.7109375" style="0" customWidth="1"/>
    <col min="17" max="17" width="5.7109375" style="0" customWidth="1"/>
    <col min="18" max="18" width="4.7109375" style="0" customWidth="1"/>
    <col min="19" max="19" width="5.7109375" style="0" customWidth="1"/>
    <col min="20" max="20" width="4.7109375" style="0" customWidth="1"/>
    <col min="21" max="21" width="5.7109375" style="0" customWidth="1"/>
    <col min="22" max="22" width="4.7109375" style="0" customWidth="1"/>
    <col min="23" max="23" width="7.00390625" style="0" customWidth="1"/>
    <col min="24" max="24" width="4.8515625" style="0" customWidth="1"/>
  </cols>
  <sheetData>
    <row r="1" spans="1:24" ht="18">
      <c r="A1" s="250" t="s">
        <v>1285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ht="15.75">
      <c r="A2" s="251" t="s">
        <v>1286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17" ht="15.7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9"/>
      <c r="P3" s="199"/>
      <c r="Q3" s="199"/>
    </row>
    <row r="4" spans="1:17" ht="15.75">
      <c r="A4" s="198"/>
      <c r="B4" s="200" t="s">
        <v>1287</v>
      </c>
      <c r="C4" s="200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  <c r="P4" s="199"/>
      <c r="Q4" s="199"/>
    </row>
    <row r="5" spans="1:17" ht="13.5" thickBo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1"/>
      <c r="P5" s="201"/>
      <c r="Q5" s="201"/>
    </row>
    <row r="6" spans="1:24" ht="24" customHeight="1">
      <c r="A6" s="252" t="s">
        <v>1288</v>
      </c>
      <c r="B6" s="253"/>
      <c r="C6" s="256" t="s">
        <v>1289</v>
      </c>
      <c r="D6" s="257"/>
      <c r="E6" s="257" t="s">
        <v>1290</v>
      </c>
      <c r="F6" s="257"/>
      <c r="G6" s="257" t="s">
        <v>1291</v>
      </c>
      <c r="H6" s="257"/>
      <c r="I6" s="257" t="s">
        <v>1292</v>
      </c>
      <c r="J6" s="257"/>
      <c r="K6" s="258" t="s">
        <v>1293</v>
      </c>
      <c r="L6" s="258"/>
      <c r="M6" s="258" t="s">
        <v>1294</v>
      </c>
      <c r="N6" s="258"/>
      <c r="O6" s="258" t="s">
        <v>1295</v>
      </c>
      <c r="P6" s="258"/>
      <c r="Q6" s="258" t="s">
        <v>1296</v>
      </c>
      <c r="R6" s="258"/>
      <c r="S6" s="258" t="s">
        <v>1307</v>
      </c>
      <c r="T6" s="258"/>
      <c r="U6" s="258" t="s">
        <v>1308</v>
      </c>
      <c r="V6" s="258"/>
      <c r="W6" s="259" t="s">
        <v>1297</v>
      </c>
      <c r="X6" s="260"/>
    </row>
    <row r="7" spans="1:24" ht="14.25" customHeight="1" thickBot="1">
      <c r="A7" s="254"/>
      <c r="B7" s="255"/>
      <c r="C7" s="203" t="s">
        <v>1298</v>
      </c>
      <c r="D7" s="204" t="s">
        <v>1210</v>
      </c>
      <c r="E7" s="204" t="s">
        <v>1298</v>
      </c>
      <c r="F7" s="204" t="s">
        <v>1210</v>
      </c>
      <c r="G7" s="204" t="s">
        <v>1298</v>
      </c>
      <c r="H7" s="204" t="s">
        <v>1210</v>
      </c>
      <c r="I7" s="204" t="s">
        <v>1298</v>
      </c>
      <c r="J7" s="205" t="s">
        <v>1210</v>
      </c>
      <c r="K7" s="204" t="s">
        <v>1298</v>
      </c>
      <c r="L7" s="205" t="s">
        <v>1210</v>
      </c>
      <c r="M7" s="204" t="s">
        <v>1298</v>
      </c>
      <c r="N7" s="205" t="s">
        <v>1210</v>
      </c>
      <c r="O7" s="204" t="s">
        <v>1298</v>
      </c>
      <c r="P7" s="205" t="s">
        <v>1210</v>
      </c>
      <c r="Q7" s="204" t="s">
        <v>1298</v>
      </c>
      <c r="R7" s="205" t="s">
        <v>1210</v>
      </c>
      <c r="S7" s="204" t="s">
        <v>1298</v>
      </c>
      <c r="T7" s="205" t="s">
        <v>1210</v>
      </c>
      <c r="U7" s="204" t="s">
        <v>1298</v>
      </c>
      <c r="V7" s="205" t="s">
        <v>1210</v>
      </c>
      <c r="W7" s="203" t="s">
        <v>1298</v>
      </c>
      <c r="X7" s="206" t="s">
        <v>1210</v>
      </c>
    </row>
    <row r="8" spans="1:24" ht="12.75">
      <c r="A8" s="207" t="s">
        <v>10</v>
      </c>
      <c r="B8" s="208" t="s">
        <v>1299</v>
      </c>
      <c r="C8" s="209">
        <v>384</v>
      </c>
      <c r="D8" s="240">
        <v>12</v>
      </c>
      <c r="E8" s="210">
        <v>274</v>
      </c>
      <c r="F8" s="241">
        <v>12</v>
      </c>
      <c r="G8" s="210">
        <v>406</v>
      </c>
      <c r="H8" s="240">
        <v>12</v>
      </c>
      <c r="I8" s="210">
        <v>309</v>
      </c>
      <c r="J8" s="240">
        <v>12</v>
      </c>
      <c r="K8" s="210">
        <v>433</v>
      </c>
      <c r="L8" s="240">
        <v>12</v>
      </c>
      <c r="M8" s="210">
        <v>400</v>
      </c>
      <c r="N8" s="240">
        <v>12</v>
      </c>
      <c r="O8" s="210">
        <v>462</v>
      </c>
      <c r="P8" s="210">
        <v>9</v>
      </c>
      <c r="Q8" s="210">
        <v>445</v>
      </c>
      <c r="R8" s="240">
        <v>12</v>
      </c>
      <c r="S8" s="237">
        <v>2016</v>
      </c>
      <c r="T8" s="237">
        <v>0</v>
      </c>
      <c r="U8" s="211">
        <v>1219</v>
      </c>
      <c r="V8" s="211">
        <v>5</v>
      </c>
      <c r="W8" s="209">
        <f>SUM(U8,S8,Q8,O8,M8,K8,I8,G8,E8,C8)</f>
        <v>6348</v>
      </c>
      <c r="X8" s="212">
        <f>SUM(D8,F8,H8,J8,L8,N8,P8,R8,T8,V8)</f>
        <v>98</v>
      </c>
    </row>
    <row r="9" spans="1:24" ht="12.75">
      <c r="A9" s="207" t="s">
        <v>17</v>
      </c>
      <c r="B9" s="208" t="s">
        <v>1300</v>
      </c>
      <c r="C9" s="213">
        <v>415</v>
      </c>
      <c r="D9" s="214">
        <v>8</v>
      </c>
      <c r="E9" s="214">
        <v>298</v>
      </c>
      <c r="F9" s="215">
        <v>10</v>
      </c>
      <c r="G9" s="214">
        <v>423</v>
      </c>
      <c r="H9" s="214">
        <v>9</v>
      </c>
      <c r="I9" s="214">
        <v>327</v>
      </c>
      <c r="J9" s="214">
        <v>10</v>
      </c>
      <c r="K9" s="214">
        <v>439</v>
      </c>
      <c r="L9" s="214">
        <v>10</v>
      </c>
      <c r="M9" s="214">
        <v>835</v>
      </c>
      <c r="N9" s="214">
        <v>5</v>
      </c>
      <c r="O9" s="214">
        <v>448</v>
      </c>
      <c r="P9" s="239">
        <v>12</v>
      </c>
      <c r="Q9" s="214">
        <v>1233</v>
      </c>
      <c r="R9" s="214">
        <v>6</v>
      </c>
      <c r="S9" s="214">
        <v>429</v>
      </c>
      <c r="T9" s="239">
        <v>12</v>
      </c>
      <c r="U9" s="214">
        <v>409</v>
      </c>
      <c r="V9" s="238">
        <v>12</v>
      </c>
      <c r="W9" s="209">
        <f>SUM(U9,S9,Q9,O9,M9,K9,I9,G9,E9,C9)</f>
        <v>5256</v>
      </c>
      <c r="X9" s="212">
        <f>SUM(D9,F9,H9,J9,L9,N9,P9,R9,T9,V9)</f>
        <v>94</v>
      </c>
    </row>
    <row r="10" spans="1:24" ht="12.75">
      <c r="A10" s="217" t="s">
        <v>20</v>
      </c>
      <c r="B10" s="218" t="s">
        <v>1301</v>
      </c>
      <c r="C10" s="213">
        <v>491</v>
      </c>
      <c r="D10" s="214">
        <v>4</v>
      </c>
      <c r="E10" s="214">
        <v>305</v>
      </c>
      <c r="F10" s="215">
        <v>9</v>
      </c>
      <c r="G10" s="214">
        <v>473</v>
      </c>
      <c r="H10" s="214">
        <v>7</v>
      </c>
      <c r="I10" s="214">
        <v>347</v>
      </c>
      <c r="J10" s="214">
        <v>7</v>
      </c>
      <c r="K10" s="214">
        <v>477</v>
      </c>
      <c r="L10" s="214">
        <v>8</v>
      </c>
      <c r="M10" s="214">
        <v>470</v>
      </c>
      <c r="N10" s="214">
        <v>9</v>
      </c>
      <c r="O10" s="214">
        <v>868</v>
      </c>
      <c r="P10" s="214">
        <v>4</v>
      </c>
      <c r="Q10" s="214">
        <v>470</v>
      </c>
      <c r="R10" s="214">
        <v>10</v>
      </c>
      <c r="S10" s="236">
        <v>2016</v>
      </c>
      <c r="T10" s="236">
        <v>0</v>
      </c>
      <c r="U10" s="214">
        <v>504</v>
      </c>
      <c r="V10" s="216">
        <v>8</v>
      </c>
      <c r="W10" s="209">
        <f aca="true" t="shared" si="0" ref="W10:W18">SUM(U10,S10,Q10,O10,M10,K10,I10,G10,E10,C10)</f>
        <v>6421</v>
      </c>
      <c r="X10" s="212">
        <f aca="true" t="shared" si="1" ref="X10:X18">SUM(D10,F10,H10,J10,L10,N10,P10,R10,T10,V10)</f>
        <v>66</v>
      </c>
    </row>
    <row r="11" spans="1:24" ht="12.75">
      <c r="A11" s="207" t="s">
        <v>22</v>
      </c>
      <c r="B11" s="218" t="s">
        <v>1302</v>
      </c>
      <c r="C11" s="213">
        <v>402</v>
      </c>
      <c r="D11" s="214">
        <v>9</v>
      </c>
      <c r="E11" s="214">
        <v>324</v>
      </c>
      <c r="F11" s="215">
        <v>6</v>
      </c>
      <c r="G11" s="214">
        <v>443</v>
      </c>
      <c r="H11" s="214">
        <v>8</v>
      </c>
      <c r="I11" s="214">
        <v>342</v>
      </c>
      <c r="J11" s="214">
        <v>8</v>
      </c>
      <c r="K11" s="236">
        <v>2016</v>
      </c>
      <c r="L11" s="236">
        <v>0</v>
      </c>
      <c r="M11" s="236">
        <v>2016</v>
      </c>
      <c r="N11" s="236">
        <v>0</v>
      </c>
      <c r="O11" s="214">
        <v>450</v>
      </c>
      <c r="P11" s="214">
        <v>10</v>
      </c>
      <c r="Q11" s="214">
        <v>1631</v>
      </c>
      <c r="R11" s="214">
        <v>4</v>
      </c>
      <c r="S11" s="214">
        <v>460</v>
      </c>
      <c r="T11" s="214">
        <v>10</v>
      </c>
      <c r="U11" s="219">
        <v>842</v>
      </c>
      <c r="V11" s="220">
        <v>7</v>
      </c>
      <c r="W11" s="209">
        <f t="shared" si="0"/>
        <v>8926</v>
      </c>
      <c r="X11" s="212">
        <f t="shared" si="1"/>
        <v>62</v>
      </c>
    </row>
    <row r="12" spans="1:24" ht="12.75">
      <c r="A12" s="207" t="s">
        <v>26</v>
      </c>
      <c r="B12" s="218" t="s">
        <v>378</v>
      </c>
      <c r="C12" s="213">
        <v>420</v>
      </c>
      <c r="D12" s="214">
        <v>6</v>
      </c>
      <c r="E12" s="214">
        <v>340</v>
      </c>
      <c r="F12" s="215">
        <v>4</v>
      </c>
      <c r="G12" s="214">
        <v>474</v>
      </c>
      <c r="H12" s="214">
        <v>6</v>
      </c>
      <c r="I12" s="214">
        <v>379</v>
      </c>
      <c r="J12" s="214">
        <v>4</v>
      </c>
      <c r="K12" s="214">
        <v>445</v>
      </c>
      <c r="L12" s="214">
        <v>9</v>
      </c>
      <c r="M12" s="214">
        <v>435</v>
      </c>
      <c r="N12" s="214">
        <v>10</v>
      </c>
      <c r="O12" s="236">
        <v>2016</v>
      </c>
      <c r="P12" s="236">
        <v>0</v>
      </c>
      <c r="Q12" s="214">
        <v>474</v>
      </c>
      <c r="R12" s="214">
        <v>9</v>
      </c>
      <c r="S12" s="236">
        <v>2016</v>
      </c>
      <c r="T12" s="236">
        <v>0</v>
      </c>
      <c r="U12" s="214">
        <v>432</v>
      </c>
      <c r="V12" s="216">
        <v>10</v>
      </c>
      <c r="W12" s="209">
        <f t="shared" si="0"/>
        <v>7431</v>
      </c>
      <c r="X12" s="212">
        <f t="shared" si="1"/>
        <v>58</v>
      </c>
    </row>
    <row r="13" spans="1:24" ht="12.75">
      <c r="A13" s="217" t="s">
        <v>32</v>
      </c>
      <c r="B13" s="221" t="s">
        <v>1303</v>
      </c>
      <c r="C13" s="222">
        <v>508</v>
      </c>
      <c r="D13" s="214">
        <v>3</v>
      </c>
      <c r="E13" s="219">
        <v>377</v>
      </c>
      <c r="F13" s="223">
        <v>1</v>
      </c>
      <c r="G13" s="219">
        <v>538</v>
      </c>
      <c r="H13" s="219">
        <v>3</v>
      </c>
      <c r="I13" s="219">
        <v>391</v>
      </c>
      <c r="J13" s="219">
        <v>3</v>
      </c>
      <c r="K13" s="219">
        <v>968</v>
      </c>
      <c r="L13" s="219">
        <v>6</v>
      </c>
      <c r="M13" s="219">
        <v>472</v>
      </c>
      <c r="N13" s="219">
        <v>8</v>
      </c>
      <c r="O13" s="219">
        <v>489</v>
      </c>
      <c r="P13" s="219">
        <v>8</v>
      </c>
      <c r="Q13" s="219">
        <v>518</v>
      </c>
      <c r="R13" s="219">
        <v>8</v>
      </c>
      <c r="S13" s="219">
        <v>508</v>
      </c>
      <c r="T13" s="219">
        <v>8</v>
      </c>
      <c r="U13" s="214">
        <v>481</v>
      </c>
      <c r="V13" s="216">
        <v>9</v>
      </c>
      <c r="W13" s="209">
        <f t="shared" si="0"/>
        <v>5250</v>
      </c>
      <c r="X13" s="212">
        <f t="shared" si="1"/>
        <v>57</v>
      </c>
    </row>
    <row r="14" spans="1:24" ht="12.75">
      <c r="A14" s="207" t="s">
        <v>37</v>
      </c>
      <c r="B14" s="221" t="s">
        <v>1276</v>
      </c>
      <c r="C14" s="222">
        <v>422</v>
      </c>
      <c r="D14" s="214">
        <v>5</v>
      </c>
      <c r="E14" s="219">
        <v>325</v>
      </c>
      <c r="F14" s="223">
        <v>5</v>
      </c>
      <c r="G14" s="219">
        <v>840</v>
      </c>
      <c r="H14" s="219">
        <v>1</v>
      </c>
      <c r="I14" s="219">
        <v>349</v>
      </c>
      <c r="J14" s="224">
        <v>5.5</v>
      </c>
      <c r="K14" s="219">
        <v>839</v>
      </c>
      <c r="L14" s="219">
        <v>7</v>
      </c>
      <c r="M14" s="219">
        <v>1216</v>
      </c>
      <c r="N14" s="219">
        <v>4</v>
      </c>
      <c r="O14" s="219">
        <v>1245</v>
      </c>
      <c r="P14" s="219">
        <v>3</v>
      </c>
      <c r="Q14" s="232">
        <v>2016</v>
      </c>
      <c r="R14" s="232">
        <v>0</v>
      </c>
      <c r="S14" s="211">
        <v>1219</v>
      </c>
      <c r="T14" s="219">
        <v>7</v>
      </c>
      <c r="U14" s="210">
        <v>1205</v>
      </c>
      <c r="V14" s="225">
        <v>6</v>
      </c>
      <c r="W14" s="209">
        <f t="shared" si="0"/>
        <v>9676</v>
      </c>
      <c r="X14" s="212">
        <f t="shared" si="1"/>
        <v>43.5</v>
      </c>
    </row>
    <row r="15" spans="1:24" ht="12.75">
      <c r="A15" s="207" t="s">
        <v>41</v>
      </c>
      <c r="B15" s="221" t="s">
        <v>806</v>
      </c>
      <c r="C15" s="222">
        <v>539</v>
      </c>
      <c r="D15" s="214">
        <v>2</v>
      </c>
      <c r="E15" s="219">
        <v>364</v>
      </c>
      <c r="F15" s="223">
        <v>2</v>
      </c>
      <c r="G15" s="219">
        <v>508</v>
      </c>
      <c r="H15" s="219">
        <v>4</v>
      </c>
      <c r="I15" s="226">
        <v>349</v>
      </c>
      <c r="J15" s="224">
        <v>5.5</v>
      </c>
      <c r="K15" s="232">
        <v>2016</v>
      </c>
      <c r="L15" s="232">
        <v>0</v>
      </c>
      <c r="M15" s="226">
        <v>500</v>
      </c>
      <c r="N15" s="219">
        <v>7</v>
      </c>
      <c r="O15" s="226">
        <v>529</v>
      </c>
      <c r="P15" s="219">
        <v>7</v>
      </c>
      <c r="Q15" s="226">
        <v>549</v>
      </c>
      <c r="R15" s="219">
        <v>7</v>
      </c>
      <c r="S15" s="232">
        <v>2016</v>
      </c>
      <c r="T15" s="232">
        <v>0</v>
      </c>
      <c r="U15" s="232">
        <v>2016</v>
      </c>
      <c r="V15" s="233">
        <v>0</v>
      </c>
      <c r="W15" s="209">
        <f t="shared" si="0"/>
        <v>9386</v>
      </c>
      <c r="X15" s="212">
        <f t="shared" si="1"/>
        <v>34.5</v>
      </c>
    </row>
    <row r="16" spans="1:24" ht="12.75">
      <c r="A16" s="217" t="s">
        <v>44</v>
      </c>
      <c r="B16" s="221" t="s">
        <v>1304</v>
      </c>
      <c r="C16" s="222">
        <v>417</v>
      </c>
      <c r="D16" s="214">
        <v>7</v>
      </c>
      <c r="E16" s="219">
        <v>316</v>
      </c>
      <c r="F16" s="223">
        <v>7.5</v>
      </c>
      <c r="G16" s="219">
        <v>422</v>
      </c>
      <c r="H16" s="219">
        <v>10</v>
      </c>
      <c r="I16" s="219">
        <v>329</v>
      </c>
      <c r="J16" s="219">
        <v>9</v>
      </c>
      <c r="K16" s="232">
        <v>2016</v>
      </c>
      <c r="L16" s="232">
        <v>0</v>
      </c>
      <c r="M16" s="232">
        <v>2016</v>
      </c>
      <c r="N16" s="232">
        <v>0</v>
      </c>
      <c r="O16" s="232">
        <v>2016</v>
      </c>
      <c r="P16" s="232">
        <v>0</v>
      </c>
      <c r="Q16" s="232">
        <v>2016</v>
      </c>
      <c r="R16" s="232">
        <v>0</v>
      </c>
      <c r="S16" s="232">
        <v>2016</v>
      </c>
      <c r="T16" s="232">
        <v>0</v>
      </c>
      <c r="U16" s="232">
        <v>2016</v>
      </c>
      <c r="V16" s="233">
        <v>0</v>
      </c>
      <c r="W16" s="209">
        <f>SUM(C16,E16,G16,I16,K16,M16,O16,Q16,S16,U16)</f>
        <v>13580</v>
      </c>
      <c r="X16" s="212">
        <f t="shared" si="1"/>
        <v>33.5</v>
      </c>
    </row>
    <row r="17" spans="1:24" ht="12.75">
      <c r="A17" s="207" t="s">
        <v>48</v>
      </c>
      <c r="B17" s="221" t="s">
        <v>1305</v>
      </c>
      <c r="C17" s="222">
        <v>395</v>
      </c>
      <c r="D17" s="214">
        <v>10</v>
      </c>
      <c r="E17" s="219">
        <v>316</v>
      </c>
      <c r="F17" s="223">
        <v>7.5</v>
      </c>
      <c r="G17" s="219">
        <v>545</v>
      </c>
      <c r="H17" s="219">
        <v>2</v>
      </c>
      <c r="I17" s="219">
        <v>784</v>
      </c>
      <c r="J17" s="219">
        <v>1</v>
      </c>
      <c r="K17" s="232">
        <v>2016</v>
      </c>
      <c r="L17" s="232">
        <v>0</v>
      </c>
      <c r="M17" s="219">
        <v>561</v>
      </c>
      <c r="N17" s="219">
        <v>6</v>
      </c>
      <c r="O17" s="219">
        <v>682</v>
      </c>
      <c r="P17" s="219">
        <v>5</v>
      </c>
      <c r="Q17" s="232">
        <v>2016</v>
      </c>
      <c r="R17" s="232">
        <v>0</v>
      </c>
      <c r="S17" s="232">
        <v>2016</v>
      </c>
      <c r="T17" s="232">
        <v>0</v>
      </c>
      <c r="U17" s="232">
        <v>2016</v>
      </c>
      <c r="V17" s="233">
        <v>0</v>
      </c>
      <c r="W17" s="209">
        <f t="shared" si="0"/>
        <v>11347</v>
      </c>
      <c r="X17" s="212">
        <f t="shared" si="1"/>
        <v>31.5</v>
      </c>
    </row>
    <row r="18" spans="1:24" ht="13.5" thickBot="1">
      <c r="A18" s="227" t="s">
        <v>53</v>
      </c>
      <c r="B18" s="228" t="s">
        <v>678</v>
      </c>
      <c r="C18" s="229">
        <v>542</v>
      </c>
      <c r="D18" s="230">
        <v>1</v>
      </c>
      <c r="E18" s="230">
        <v>349</v>
      </c>
      <c r="F18" s="231">
        <v>3</v>
      </c>
      <c r="G18" s="230">
        <v>491</v>
      </c>
      <c r="H18" s="230">
        <v>5</v>
      </c>
      <c r="I18" s="230">
        <v>397</v>
      </c>
      <c r="J18" s="230">
        <v>2</v>
      </c>
      <c r="K18" s="234">
        <v>2016</v>
      </c>
      <c r="L18" s="234">
        <v>0</v>
      </c>
      <c r="M18" s="234">
        <v>2016</v>
      </c>
      <c r="N18" s="234">
        <v>0</v>
      </c>
      <c r="O18" s="230">
        <v>622</v>
      </c>
      <c r="P18" s="230">
        <v>6</v>
      </c>
      <c r="Q18" s="230">
        <v>1278</v>
      </c>
      <c r="R18" s="230">
        <v>5</v>
      </c>
      <c r="S18" s="230">
        <v>486</v>
      </c>
      <c r="T18" s="230">
        <v>9</v>
      </c>
      <c r="U18" s="234">
        <v>2016</v>
      </c>
      <c r="V18" s="235">
        <v>0</v>
      </c>
      <c r="W18" s="209">
        <f t="shared" si="0"/>
        <v>10213</v>
      </c>
      <c r="X18" s="212">
        <f t="shared" si="1"/>
        <v>31</v>
      </c>
    </row>
  </sheetData>
  <mergeCells count="14">
    <mergeCell ref="Q6:R6"/>
    <mergeCell ref="S6:T6"/>
    <mergeCell ref="U6:V6"/>
    <mergeCell ref="W6:X6"/>
    <mergeCell ref="A1:X1"/>
    <mergeCell ref="A2:X2"/>
    <mergeCell ref="A6:B7"/>
    <mergeCell ref="C6:D6"/>
    <mergeCell ref="E6:F6"/>
    <mergeCell ref="G6:H6"/>
    <mergeCell ref="I6:J6"/>
    <mergeCell ref="K6:L6"/>
    <mergeCell ref="M6:N6"/>
    <mergeCell ref="O6:P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O546"/>
  <sheetViews>
    <sheetView workbookViewId="0" topLeftCell="A1">
      <selection activeCell="M37" sqref="M37"/>
    </sheetView>
  </sheetViews>
  <sheetFormatPr defaultColWidth="9.140625" defaultRowHeight="12.75"/>
  <cols>
    <col min="1" max="1" width="3.8515625" style="1" customWidth="1"/>
    <col min="2" max="2" width="6.421875" style="1" customWidth="1"/>
    <col min="3" max="3" width="11.7109375" style="2" customWidth="1"/>
    <col min="4" max="4" width="7.7109375" style="3" bestFit="1" customWidth="1"/>
    <col min="5" max="5" width="3.421875" style="4" bestFit="1" customWidth="1"/>
    <col min="6" max="6" width="4.421875" style="4" bestFit="1" customWidth="1"/>
    <col min="7" max="7" width="3.421875" style="4" bestFit="1" customWidth="1"/>
    <col min="8" max="8" width="19.00390625" style="5" bestFit="1" customWidth="1"/>
    <col min="9" max="9" width="4.57421875" style="6" bestFit="1" customWidth="1"/>
    <col min="10" max="10" width="4.57421875" style="7" customWidth="1"/>
    <col min="11" max="11" width="5.140625" style="8" customWidth="1"/>
    <col min="12" max="12" width="9.140625" style="9" customWidth="1"/>
    <col min="13" max="16384" width="9.140625" style="10" customWidth="1"/>
  </cols>
  <sheetData>
    <row r="1" spans="1:41" ht="11.25">
      <c r="A1" s="11"/>
      <c r="B1" s="12" t="s">
        <v>1</v>
      </c>
      <c r="C1" s="13" t="s">
        <v>2</v>
      </c>
      <c r="D1" s="14" t="s">
        <v>3</v>
      </c>
      <c r="E1" s="12" t="s">
        <v>4</v>
      </c>
      <c r="F1" s="12" t="s">
        <v>5</v>
      </c>
      <c r="G1" s="12" t="s">
        <v>6</v>
      </c>
      <c r="H1" s="15" t="s">
        <v>7</v>
      </c>
      <c r="I1" s="16" t="s">
        <v>8</v>
      </c>
      <c r="J1" s="12" t="s">
        <v>9</v>
      </c>
      <c r="K1" s="16" t="s">
        <v>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" thickBot="1">
      <c r="A2" s="17"/>
      <c r="B2" s="17"/>
      <c r="C2" s="18"/>
      <c r="D2" s="19"/>
      <c r="E2" s="17"/>
      <c r="F2" s="17"/>
      <c r="G2" s="17"/>
      <c r="H2" s="20"/>
      <c r="I2" s="21">
        <v>2005</v>
      </c>
      <c r="J2" s="22">
        <v>2005</v>
      </c>
      <c r="K2" s="21">
        <v>2006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30" customFormat="1" ht="11.25">
      <c r="A3" s="23" t="s">
        <v>10</v>
      </c>
      <c r="B3" s="23">
        <v>59</v>
      </c>
      <c r="C3" s="24" t="s">
        <v>11</v>
      </c>
      <c r="D3" s="25" t="s">
        <v>12</v>
      </c>
      <c r="E3" s="23" t="s">
        <v>13</v>
      </c>
      <c r="F3" s="23" t="s">
        <v>14</v>
      </c>
      <c r="G3" s="23" t="s">
        <v>15</v>
      </c>
      <c r="H3" s="26" t="s">
        <v>16</v>
      </c>
      <c r="I3" s="27">
        <v>190</v>
      </c>
      <c r="J3" s="28">
        <v>4</v>
      </c>
      <c r="K3" s="29">
        <v>4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0" customFormat="1" ht="11.25">
      <c r="A4" s="23" t="s">
        <v>17</v>
      </c>
      <c r="B4" s="32">
        <v>65</v>
      </c>
      <c r="C4" s="33" t="s">
        <v>18</v>
      </c>
      <c r="D4" s="34" t="s">
        <v>19</v>
      </c>
      <c r="E4" s="32" t="s">
        <v>13</v>
      </c>
      <c r="F4" s="32" t="s">
        <v>14</v>
      </c>
      <c r="G4" s="32" t="s">
        <v>15</v>
      </c>
      <c r="H4" s="35" t="s">
        <v>16</v>
      </c>
      <c r="I4" s="36">
        <v>283</v>
      </c>
      <c r="J4" s="37">
        <v>2</v>
      </c>
      <c r="K4" s="38">
        <v>3</v>
      </c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s="30" customFormat="1" ht="11.25">
      <c r="A5" s="23" t="s">
        <v>20</v>
      </c>
      <c r="B5" s="32">
        <v>66</v>
      </c>
      <c r="C5" s="33" t="s">
        <v>18</v>
      </c>
      <c r="D5" s="34" t="s">
        <v>21</v>
      </c>
      <c r="E5" s="32" t="s">
        <v>13</v>
      </c>
      <c r="F5" s="32" t="s">
        <v>14</v>
      </c>
      <c r="G5" s="32" t="s">
        <v>15</v>
      </c>
      <c r="H5" s="35" t="s">
        <v>16</v>
      </c>
      <c r="I5" s="36">
        <v>447</v>
      </c>
      <c r="J5" s="37">
        <v>1</v>
      </c>
      <c r="K5" s="38">
        <v>1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41" s="30" customFormat="1" ht="11.25">
      <c r="A6" s="23" t="s">
        <v>22</v>
      </c>
      <c r="B6" s="32">
        <v>73</v>
      </c>
      <c r="C6" s="33" t="s">
        <v>23</v>
      </c>
      <c r="D6" s="34" t="s">
        <v>24</v>
      </c>
      <c r="E6" s="32" t="s">
        <v>13</v>
      </c>
      <c r="F6" s="32" t="s">
        <v>14</v>
      </c>
      <c r="G6" s="32" t="s">
        <v>15</v>
      </c>
      <c r="H6" s="35" t="s">
        <v>25</v>
      </c>
      <c r="I6" s="36">
        <v>384</v>
      </c>
      <c r="J6" s="37">
        <v>3</v>
      </c>
      <c r="K6" s="38">
        <v>1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</row>
    <row r="7" spans="1:41" s="30" customFormat="1" ht="11.25">
      <c r="A7" s="23" t="s">
        <v>26</v>
      </c>
      <c r="B7" s="32">
        <v>170</v>
      </c>
      <c r="C7" s="33" t="s">
        <v>27</v>
      </c>
      <c r="D7" s="34" t="s">
        <v>28</v>
      </c>
      <c r="E7" s="32" t="s">
        <v>13</v>
      </c>
      <c r="F7" s="32" t="s">
        <v>29</v>
      </c>
      <c r="G7" s="32" t="s">
        <v>30</v>
      </c>
      <c r="H7" s="35" t="s">
        <v>31</v>
      </c>
      <c r="I7" s="36">
        <v>390</v>
      </c>
      <c r="J7" s="37">
        <v>2</v>
      </c>
      <c r="K7" s="38">
        <v>1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</row>
    <row r="8" spans="1:11" s="31" customFormat="1" ht="11.25">
      <c r="A8" s="23" t="s">
        <v>32</v>
      </c>
      <c r="B8" s="32">
        <v>202</v>
      </c>
      <c r="C8" s="33" t="s">
        <v>33</v>
      </c>
      <c r="D8" s="34" t="s">
        <v>34</v>
      </c>
      <c r="E8" s="32" t="s">
        <v>13</v>
      </c>
      <c r="F8" s="32" t="s">
        <v>29</v>
      </c>
      <c r="G8" s="32" t="s">
        <v>35</v>
      </c>
      <c r="H8" s="35" t="s">
        <v>36</v>
      </c>
      <c r="I8" s="36">
        <v>338</v>
      </c>
      <c r="J8" s="37">
        <v>2</v>
      </c>
      <c r="K8" s="38">
        <v>2</v>
      </c>
    </row>
    <row r="9" spans="1:11" s="31" customFormat="1" ht="11.25">
      <c r="A9" s="23" t="s">
        <v>37</v>
      </c>
      <c r="B9" s="32">
        <v>207</v>
      </c>
      <c r="C9" s="33" t="s">
        <v>38</v>
      </c>
      <c r="D9" s="34" t="s">
        <v>39</v>
      </c>
      <c r="E9" s="32" t="s">
        <v>13</v>
      </c>
      <c r="F9" s="32" t="s">
        <v>29</v>
      </c>
      <c r="G9" s="32" t="s">
        <v>30</v>
      </c>
      <c r="H9" s="35" t="s">
        <v>40</v>
      </c>
      <c r="I9" s="36">
        <v>268</v>
      </c>
      <c r="J9" s="37">
        <v>3</v>
      </c>
      <c r="K9" s="38">
        <v>3</v>
      </c>
    </row>
    <row r="10" spans="1:11" s="31" customFormat="1" ht="11.25">
      <c r="A10" s="23" t="s">
        <v>41</v>
      </c>
      <c r="B10" s="32">
        <v>211</v>
      </c>
      <c r="C10" s="33" t="s">
        <v>42</v>
      </c>
      <c r="D10" s="34" t="s">
        <v>43</v>
      </c>
      <c r="E10" s="32" t="s">
        <v>13</v>
      </c>
      <c r="F10" s="32" t="s">
        <v>29</v>
      </c>
      <c r="G10" s="32" t="s">
        <v>30</v>
      </c>
      <c r="H10" s="35" t="s">
        <v>40</v>
      </c>
      <c r="I10" s="36">
        <v>181</v>
      </c>
      <c r="J10" s="37">
        <v>3</v>
      </c>
      <c r="K10" s="38">
        <v>4</v>
      </c>
    </row>
    <row r="11" spans="1:41" s="30" customFormat="1" ht="11.25">
      <c r="A11" s="23" t="s">
        <v>44</v>
      </c>
      <c r="B11" s="32">
        <v>212</v>
      </c>
      <c r="C11" s="33" t="s">
        <v>45</v>
      </c>
      <c r="D11" s="34" t="s">
        <v>46</v>
      </c>
      <c r="E11" s="32" t="s">
        <v>13</v>
      </c>
      <c r="F11" s="32" t="s">
        <v>29</v>
      </c>
      <c r="G11" s="32" t="s">
        <v>35</v>
      </c>
      <c r="H11" s="35" t="s">
        <v>47</v>
      </c>
      <c r="I11" s="36">
        <v>148</v>
      </c>
      <c r="J11" s="37">
        <v>3</v>
      </c>
      <c r="K11" s="38">
        <v>4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s="30" customFormat="1" ht="11.25">
      <c r="A12" s="23" t="s">
        <v>48</v>
      </c>
      <c r="B12" s="32">
        <v>216</v>
      </c>
      <c r="C12" s="33" t="s">
        <v>49</v>
      </c>
      <c r="D12" s="34" t="s">
        <v>50</v>
      </c>
      <c r="E12" s="32" t="s">
        <v>13</v>
      </c>
      <c r="F12" s="32" t="s">
        <v>14</v>
      </c>
      <c r="G12" s="32" t="s">
        <v>15</v>
      </c>
      <c r="H12" s="35" t="s">
        <v>51</v>
      </c>
      <c r="I12" s="36">
        <v>453</v>
      </c>
      <c r="J12" s="37" t="s">
        <v>52</v>
      </c>
      <c r="K12" s="38" t="s">
        <v>52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11" s="31" customFormat="1" ht="11.25">
      <c r="A13" s="23" t="s">
        <v>53</v>
      </c>
      <c r="B13" s="32">
        <v>225</v>
      </c>
      <c r="C13" s="33" t="s">
        <v>54</v>
      </c>
      <c r="D13" s="34" t="s">
        <v>55</v>
      </c>
      <c r="E13" s="32" t="s">
        <v>13</v>
      </c>
      <c r="F13" s="32" t="s">
        <v>29</v>
      </c>
      <c r="G13" s="32" t="s">
        <v>35</v>
      </c>
      <c r="H13" s="35" t="s">
        <v>56</v>
      </c>
      <c r="I13" s="36">
        <v>40</v>
      </c>
      <c r="J13" s="37">
        <v>4</v>
      </c>
      <c r="K13" s="38">
        <v>5</v>
      </c>
    </row>
    <row r="14" spans="1:41" s="30" customFormat="1" ht="11.25">
      <c r="A14" s="23" t="s">
        <v>57</v>
      </c>
      <c r="B14" s="32">
        <v>230</v>
      </c>
      <c r="C14" s="33" t="s">
        <v>58</v>
      </c>
      <c r="D14" s="34" t="s">
        <v>28</v>
      </c>
      <c r="E14" s="32" t="s">
        <v>13</v>
      </c>
      <c r="F14" s="32" t="s">
        <v>29</v>
      </c>
      <c r="G14" s="32" t="s">
        <v>35</v>
      </c>
      <c r="H14" s="35" t="s">
        <v>59</v>
      </c>
      <c r="I14" s="36">
        <v>396</v>
      </c>
      <c r="J14" s="37">
        <v>1</v>
      </c>
      <c r="K14" s="38">
        <v>1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s="30" customFormat="1" ht="11.25">
      <c r="A15" s="23" t="s">
        <v>60</v>
      </c>
      <c r="B15" s="32">
        <v>233</v>
      </c>
      <c r="C15" s="39" t="s">
        <v>61</v>
      </c>
      <c r="D15" s="40" t="s">
        <v>62</v>
      </c>
      <c r="E15" s="41" t="s">
        <v>14</v>
      </c>
      <c r="F15" s="41" t="s">
        <v>29</v>
      </c>
      <c r="G15" s="41" t="s">
        <v>35</v>
      </c>
      <c r="H15" s="42" t="s">
        <v>59</v>
      </c>
      <c r="I15" s="36">
        <v>105</v>
      </c>
      <c r="J15" s="37">
        <v>3</v>
      </c>
      <c r="K15" s="43">
        <v>3</v>
      </c>
      <c r="L15" s="44" t="s">
        <v>63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s="30" customFormat="1" ht="11.25">
      <c r="A16" s="23" t="s">
        <v>64</v>
      </c>
      <c r="B16" s="32">
        <v>235</v>
      </c>
      <c r="C16" s="33" t="s">
        <v>65</v>
      </c>
      <c r="D16" s="34" t="s">
        <v>66</v>
      </c>
      <c r="E16" s="32" t="s">
        <v>13</v>
      </c>
      <c r="F16" s="32" t="s">
        <v>29</v>
      </c>
      <c r="G16" s="32" t="s">
        <v>35</v>
      </c>
      <c r="H16" s="35" t="s">
        <v>59</v>
      </c>
      <c r="I16" s="36">
        <v>291</v>
      </c>
      <c r="J16" s="37">
        <v>2</v>
      </c>
      <c r="K16" s="38">
        <v>3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s="30" customFormat="1" ht="11.25">
      <c r="A17" s="23" t="s">
        <v>67</v>
      </c>
      <c r="B17" s="32">
        <v>238</v>
      </c>
      <c r="C17" s="33" t="s">
        <v>68</v>
      </c>
      <c r="D17" s="34" t="s">
        <v>69</v>
      </c>
      <c r="E17" s="32" t="s">
        <v>13</v>
      </c>
      <c r="F17" s="32" t="s">
        <v>29</v>
      </c>
      <c r="G17" s="32" t="s">
        <v>35</v>
      </c>
      <c r="H17" s="35" t="s">
        <v>70</v>
      </c>
      <c r="I17" s="36">
        <v>255</v>
      </c>
      <c r="J17" s="37">
        <v>3</v>
      </c>
      <c r="K17" s="38">
        <v>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11" s="31" customFormat="1" ht="11.25">
      <c r="A18" s="23" t="s">
        <v>71</v>
      </c>
      <c r="B18" s="32">
        <v>243</v>
      </c>
      <c r="C18" s="45" t="s">
        <v>72</v>
      </c>
      <c r="D18" s="46" t="s">
        <v>73</v>
      </c>
      <c r="E18" s="47" t="s">
        <v>74</v>
      </c>
      <c r="F18" s="47" t="s">
        <v>29</v>
      </c>
      <c r="G18" s="47" t="s">
        <v>35</v>
      </c>
      <c r="H18" s="48" t="s">
        <v>70</v>
      </c>
      <c r="I18" s="36">
        <v>360</v>
      </c>
      <c r="J18" s="37">
        <v>2</v>
      </c>
      <c r="K18" s="38">
        <v>2</v>
      </c>
    </row>
    <row r="19" spans="1:12" s="31" customFormat="1" ht="11.25">
      <c r="A19" s="23" t="s">
        <v>75</v>
      </c>
      <c r="B19" s="32">
        <v>262</v>
      </c>
      <c r="C19" s="33" t="s">
        <v>76</v>
      </c>
      <c r="D19" s="34" t="s">
        <v>21</v>
      </c>
      <c r="E19" s="32" t="s">
        <v>13</v>
      </c>
      <c r="F19" s="32" t="s">
        <v>29</v>
      </c>
      <c r="G19" s="32" t="s">
        <v>35</v>
      </c>
      <c r="H19" s="35" t="s">
        <v>77</v>
      </c>
      <c r="I19" s="36">
        <v>19</v>
      </c>
      <c r="J19" s="37">
        <v>3</v>
      </c>
      <c r="K19" s="43">
        <v>4</v>
      </c>
      <c r="L19" s="49" t="s">
        <v>78</v>
      </c>
    </row>
    <row r="20" spans="1:41" s="30" customFormat="1" ht="11.25">
      <c r="A20" s="23" t="s">
        <v>79</v>
      </c>
      <c r="B20" s="32">
        <v>331</v>
      </c>
      <c r="C20" s="33" t="s">
        <v>80</v>
      </c>
      <c r="D20" s="34" t="s">
        <v>81</v>
      </c>
      <c r="E20" s="32" t="s">
        <v>13</v>
      </c>
      <c r="F20" s="32" t="s">
        <v>29</v>
      </c>
      <c r="G20" s="32" t="s">
        <v>30</v>
      </c>
      <c r="H20" s="35" t="s">
        <v>82</v>
      </c>
      <c r="I20" s="36">
        <v>323</v>
      </c>
      <c r="J20" s="37">
        <v>2</v>
      </c>
      <c r="K20" s="38">
        <v>2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11" s="31" customFormat="1" ht="11.25">
      <c r="A21" s="23" t="s">
        <v>83</v>
      </c>
      <c r="B21" s="32">
        <v>347</v>
      </c>
      <c r="C21" s="33" t="s">
        <v>84</v>
      </c>
      <c r="D21" s="34" t="s">
        <v>46</v>
      </c>
      <c r="E21" s="32" t="s">
        <v>13</v>
      </c>
      <c r="F21" s="32" t="s">
        <v>29</v>
      </c>
      <c r="G21" s="32" t="s">
        <v>30</v>
      </c>
      <c r="H21" s="35" t="s">
        <v>40</v>
      </c>
      <c r="I21" s="36">
        <v>0</v>
      </c>
      <c r="J21" s="37">
        <v>5</v>
      </c>
      <c r="K21" s="38" t="s">
        <v>85</v>
      </c>
    </row>
    <row r="22" spans="1:41" s="30" customFormat="1" ht="11.25">
      <c r="A22" s="23" t="s">
        <v>86</v>
      </c>
      <c r="B22" s="32">
        <v>355</v>
      </c>
      <c r="C22" s="33" t="s">
        <v>87</v>
      </c>
      <c r="D22" s="34" t="s">
        <v>88</v>
      </c>
      <c r="E22" s="32" t="s">
        <v>13</v>
      </c>
      <c r="F22" s="32" t="s">
        <v>29</v>
      </c>
      <c r="G22" s="32" t="s">
        <v>30</v>
      </c>
      <c r="H22" s="35" t="s">
        <v>89</v>
      </c>
      <c r="I22" s="36">
        <v>242</v>
      </c>
      <c r="J22" s="37">
        <v>3</v>
      </c>
      <c r="K22" s="38">
        <v>3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s="56" customFormat="1" ht="12.75">
      <c r="A23" s="23" t="s">
        <v>90</v>
      </c>
      <c r="B23" s="50">
        <v>356</v>
      </c>
      <c r="C23" s="51" t="s">
        <v>91</v>
      </c>
      <c r="D23" s="52" t="s">
        <v>92</v>
      </c>
      <c r="E23" s="50" t="s">
        <v>13</v>
      </c>
      <c r="F23" s="32" t="s">
        <v>29</v>
      </c>
      <c r="G23" s="32" t="s">
        <v>30</v>
      </c>
      <c r="H23" s="35" t="s">
        <v>40</v>
      </c>
      <c r="I23" s="36">
        <v>0</v>
      </c>
      <c r="J23" s="37">
        <v>4</v>
      </c>
      <c r="K23" s="43">
        <v>5</v>
      </c>
      <c r="L23" s="49" t="s">
        <v>78</v>
      </c>
      <c r="M23" s="53"/>
      <c r="N23" s="5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</row>
    <row r="24" spans="1:41" s="30" customFormat="1" ht="11.25">
      <c r="A24" s="23" t="s">
        <v>93</v>
      </c>
      <c r="B24" s="32">
        <v>358</v>
      </c>
      <c r="C24" s="33" t="s">
        <v>94</v>
      </c>
      <c r="D24" s="34" t="s">
        <v>95</v>
      </c>
      <c r="E24" s="32" t="s">
        <v>13</v>
      </c>
      <c r="F24" s="32" t="s">
        <v>29</v>
      </c>
      <c r="G24" s="32" t="s">
        <v>30</v>
      </c>
      <c r="H24" s="35" t="s">
        <v>89</v>
      </c>
      <c r="I24" s="36">
        <v>339</v>
      </c>
      <c r="J24" s="37">
        <v>2</v>
      </c>
      <c r="K24" s="38">
        <v>2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s="30" customFormat="1" ht="11.25">
      <c r="A25" s="23" t="s">
        <v>96</v>
      </c>
      <c r="B25" s="32">
        <v>365</v>
      </c>
      <c r="C25" s="33" t="s">
        <v>97</v>
      </c>
      <c r="D25" s="34" t="s">
        <v>98</v>
      </c>
      <c r="E25" s="32" t="s">
        <v>13</v>
      </c>
      <c r="F25" s="32" t="s">
        <v>14</v>
      </c>
      <c r="G25" s="32" t="s">
        <v>15</v>
      </c>
      <c r="H25" s="35" t="s">
        <v>99</v>
      </c>
      <c r="I25" s="36">
        <v>377</v>
      </c>
      <c r="J25" s="37">
        <v>2</v>
      </c>
      <c r="K25" s="38">
        <v>2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</row>
    <row r="26" spans="1:11" s="31" customFormat="1" ht="11.25">
      <c r="A26" s="23" t="s">
        <v>100</v>
      </c>
      <c r="B26" s="32">
        <v>369</v>
      </c>
      <c r="C26" s="45" t="s">
        <v>101</v>
      </c>
      <c r="D26" s="46" t="s">
        <v>102</v>
      </c>
      <c r="E26" s="47" t="s">
        <v>74</v>
      </c>
      <c r="F26" s="47" t="s">
        <v>14</v>
      </c>
      <c r="G26" s="47" t="s">
        <v>15</v>
      </c>
      <c r="H26" s="48" t="s">
        <v>99</v>
      </c>
      <c r="I26" s="36">
        <v>310</v>
      </c>
      <c r="J26" s="37">
        <v>3</v>
      </c>
      <c r="K26" s="38">
        <v>2</v>
      </c>
    </row>
    <row r="27" spans="1:11" s="31" customFormat="1" ht="11.25">
      <c r="A27" s="23" t="s">
        <v>103</v>
      </c>
      <c r="B27" s="32">
        <v>391</v>
      </c>
      <c r="C27" s="33" t="s">
        <v>104</v>
      </c>
      <c r="D27" s="34" t="s">
        <v>69</v>
      </c>
      <c r="E27" s="32" t="s">
        <v>13</v>
      </c>
      <c r="F27" s="32" t="s">
        <v>14</v>
      </c>
      <c r="G27" s="32" t="s">
        <v>15</v>
      </c>
      <c r="H27" s="35" t="s">
        <v>99</v>
      </c>
      <c r="I27" s="36">
        <v>287</v>
      </c>
      <c r="J27" s="37">
        <v>4</v>
      </c>
      <c r="K27" s="38">
        <v>3</v>
      </c>
    </row>
    <row r="28" spans="1:11" s="31" customFormat="1" ht="11.25">
      <c r="A28" s="23" t="s">
        <v>105</v>
      </c>
      <c r="B28" s="32">
        <v>398</v>
      </c>
      <c r="C28" s="33" t="s">
        <v>106</v>
      </c>
      <c r="D28" s="34" t="s">
        <v>107</v>
      </c>
      <c r="E28" s="32" t="s">
        <v>13</v>
      </c>
      <c r="F28" s="32" t="s">
        <v>14</v>
      </c>
      <c r="G28" s="32" t="s">
        <v>15</v>
      </c>
      <c r="H28" s="35" t="s">
        <v>99</v>
      </c>
      <c r="I28" s="36">
        <v>222</v>
      </c>
      <c r="J28" s="37">
        <v>3</v>
      </c>
      <c r="K28" s="38">
        <v>3</v>
      </c>
    </row>
    <row r="29" spans="1:12" s="31" customFormat="1" ht="11.25">
      <c r="A29" s="23" t="s">
        <v>108</v>
      </c>
      <c r="B29" s="32">
        <v>402</v>
      </c>
      <c r="C29" s="39" t="s">
        <v>109</v>
      </c>
      <c r="D29" s="40" t="s">
        <v>110</v>
      </c>
      <c r="E29" s="41" t="s">
        <v>14</v>
      </c>
      <c r="F29" s="41" t="s">
        <v>14</v>
      </c>
      <c r="G29" s="41" t="s">
        <v>15</v>
      </c>
      <c r="H29" s="42" t="s">
        <v>99</v>
      </c>
      <c r="I29" s="36">
        <v>604</v>
      </c>
      <c r="J29" s="37" t="s">
        <v>52</v>
      </c>
      <c r="K29" s="43" t="s">
        <v>52</v>
      </c>
      <c r="L29" s="44" t="s">
        <v>111</v>
      </c>
    </row>
    <row r="30" spans="1:11" s="31" customFormat="1" ht="11.25">
      <c r="A30" s="23" t="s">
        <v>112</v>
      </c>
      <c r="B30" s="32">
        <v>404</v>
      </c>
      <c r="C30" s="33" t="s">
        <v>113</v>
      </c>
      <c r="D30" s="34" t="s">
        <v>92</v>
      </c>
      <c r="E30" s="32" t="s">
        <v>13</v>
      </c>
      <c r="F30" s="32" t="s">
        <v>14</v>
      </c>
      <c r="G30" s="32" t="s">
        <v>15</v>
      </c>
      <c r="H30" s="35" t="s">
        <v>99</v>
      </c>
      <c r="I30" s="36">
        <v>321</v>
      </c>
      <c r="J30" s="37">
        <v>4</v>
      </c>
      <c r="K30" s="38">
        <v>2</v>
      </c>
    </row>
    <row r="31" spans="1:11" s="31" customFormat="1" ht="11.25">
      <c r="A31" s="23" t="s">
        <v>114</v>
      </c>
      <c r="B31" s="32">
        <v>405</v>
      </c>
      <c r="C31" s="33" t="s">
        <v>113</v>
      </c>
      <c r="D31" s="34" t="s">
        <v>115</v>
      </c>
      <c r="E31" s="32" t="s">
        <v>13</v>
      </c>
      <c r="F31" s="32" t="s">
        <v>14</v>
      </c>
      <c r="G31" s="32" t="s">
        <v>15</v>
      </c>
      <c r="H31" s="35" t="s">
        <v>99</v>
      </c>
      <c r="I31" s="36">
        <v>471</v>
      </c>
      <c r="J31" s="37">
        <v>1</v>
      </c>
      <c r="K31" s="38" t="s">
        <v>52</v>
      </c>
    </row>
    <row r="32" spans="1:12" s="31" customFormat="1" ht="11.25">
      <c r="A32" s="23" t="s">
        <v>116</v>
      </c>
      <c r="B32" s="32">
        <v>408</v>
      </c>
      <c r="C32" s="39" t="s">
        <v>117</v>
      </c>
      <c r="D32" s="40" t="s">
        <v>55</v>
      </c>
      <c r="E32" s="41" t="s">
        <v>14</v>
      </c>
      <c r="F32" s="41" t="s">
        <v>29</v>
      </c>
      <c r="G32" s="41" t="s">
        <v>35</v>
      </c>
      <c r="H32" s="42" t="s">
        <v>118</v>
      </c>
      <c r="I32" s="36">
        <v>262</v>
      </c>
      <c r="J32" s="37">
        <v>2</v>
      </c>
      <c r="K32" s="43">
        <v>2</v>
      </c>
      <c r="L32" s="44" t="s">
        <v>119</v>
      </c>
    </row>
    <row r="33" spans="1:11" s="31" customFormat="1" ht="11.25">
      <c r="A33" s="23" t="s">
        <v>120</v>
      </c>
      <c r="B33" s="32">
        <v>433</v>
      </c>
      <c r="C33" s="33" t="s">
        <v>121</v>
      </c>
      <c r="D33" s="34" t="s">
        <v>50</v>
      </c>
      <c r="E33" s="32" t="s">
        <v>13</v>
      </c>
      <c r="F33" s="32" t="s">
        <v>29</v>
      </c>
      <c r="G33" s="32" t="s">
        <v>35</v>
      </c>
      <c r="H33" s="35" t="s">
        <v>56</v>
      </c>
      <c r="I33" s="36">
        <v>355</v>
      </c>
      <c r="J33" s="37">
        <v>2</v>
      </c>
      <c r="K33" s="38">
        <v>2</v>
      </c>
    </row>
    <row r="34" spans="1:11" s="31" customFormat="1" ht="11.25">
      <c r="A34" s="23" t="s">
        <v>122</v>
      </c>
      <c r="B34" s="32">
        <v>434</v>
      </c>
      <c r="C34" s="33" t="s">
        <v>123</v>
      </c>
      <c r="D34" s="34" t="s">
        <v>124</v>
      </c>
      <c r="E34" s="32" t="s">
        <v>13</v>
      </c>
      <c r="F34" s="32" t="s">
        <v>14</v>
      </c>
      <c r="G34" s="32" t="s">
        <v>125</v>
      </c>
      <c r="H34" s="35" t="s">
        <v>126</v>
      </c>
      <c r="I34" s="36">
        <v>459</v>
      </c>
      <c r="J34" s="37">
        <v>1</v>
      </c>
      <c r="K34" s="38" t="s">
        <v>52</v>
      </c>
    </row>
    <row r="35" spans="1:12" s="31" customFormat="1" ht="11.25">
      <c r="A35" s="23" t="s">
        <v>127</v>
      </c>
      <c r="B35" s="32">
        <v>442</v>
      </c>
      <c r="C35" s="39" t="s">
        <v>128</v>
      </c>
      <c r="D35" s="40" t="s">
        <v>50</v>
      </c>
      <c r="E35" s="41" t="s">
        <v>14</v>
      </c>
      <c r="F35" s="41" t="s">
        <v>29</v>
      </c>
      <c r="G35" s="41" t="s">
        <v>35</v>
      </c>
      <c r="H35" s="42" t="s">
        <v>77</v>
      </c>
      <c r="I35" s="36">
        <v>2</v>
      </c>
      <c r="J35" s="37" t="s">
        <v>85</v>
      </c>
      <c r="K35" s="38">
        <v>4</v>
      </c>
      <c r="L35" s="49"/>
    </row>
    <row r="36" spans="1:12" s="31" customFormat="1" ht="11.25">
      <c r="A36" s="23" t="s">
        <v>129</v>
      </c>
      <c r="B36" s="32">
        <v>444</v>
      </c>
      <c r="C36" s="39" t="s">
        <v>84</v>
      </c>
      <c r="D36" s="40" t="s">
        <v>46</v>
      </c>
      <c r="E36" s="41" t="s">
        <v>14</v>
      </c>
      <c r="F36" s="41" t="s">
        <v>29</v>
      </c>
      <c r="G36" s="41" t="s">
        <v>35</v>
      </c>
      <c r="H36" s="42" t="s">
        <v>77</v>
      </c>
      <c r="I36" s="36">
        <v>9</v>
      </c>
      <c r="J36" s="37">
        <v>3</v>
      </c>
      <c r="K36" s="38">
        <v>4</v>
      </c>
      <c r="L36" s="49"/>
    </row>
    <row r="37" spans="1:12" s="31" customFormat="1" ht="11.25">
      <c r="A37" s="23" t="s">
        <v>130</v>
      </c>
      <c r="B37" s="32">
        <v>475</v>
      </c>
      <c r="C37" s="39" t="s">
        <v>131</v>
      </c>
      <c r="D37" s="40" t="s">
        <v>132</v>
      </c>
      <c r="E37" s="41" t="s">
        <v>14</v>
      </c>
      <c r="F37" s="41" t="s">
        <v>29</v>
      </c>
      <c r="G37" s="41" t="s">
        <v>30</v>
      </c>
      <c r="H37" s="42" t="s">
        <v>82</v>
      </c>
      <c r="I37" s="36">
        <v>397</v>
      </c>
      <c r="J37" s="37">
        <v>2</v>
      </c>
      <c r="K37" s="38">
        <v>1</v>
      </c>
      <c r="L37" s="49"/>
    </row>
    <row r="38" spans="1:11" s="31" customFormat="1" ht="11.25">
      <c r="A38" s="23" t="s">
        <v>133</v>
      </c>
      <c r="B38" s="32">
        <v>526</v>
      </c>
      <c r="C38" s="45" t="s">
        <v>134</v>
      </c>
      <c r="D38" s="46" t="s">
        <v>135</v>
      </c>
      <c r="E38" s="47" t="s">
        <v>74</v>
      </c>
      <c r="F38" s="47" t="s">
        <v>29</v>
      </c>
      <c r="G38" s="47" t="s">
        <v>35</v>
      </c>
      <c r="H38" s="48" t="s">
        <v>59</v>
      </c>
      <c r="I38" s="36">
        <v>30</v>
      </c>
      <c r="J38" s="37" t="s">
        <v>85</v>
      </c>
      <c r="K38" s="38">
        <v>5</v>
      </c>
    </row>
    <row r="39" spans="1:11" s="31" customFormat="1" ht="11.25">
      <c r="A39" s="23" t="s">
        <v>136</v>
      </c>
      <c r="B39" s="32">
        <v>535</v>
      </c>
      <c r="C39" s="45" t="s">
        <v>137</v>
      </c>
      <c r="D39" s="46" t="s">
        <v>138</v>
      </c>
      <c r="E39" s="47" t="s">
        <v>74</v>
      </c>
      <c r="F39" s="47" t="s">
        <v>29</v>
      </c>
      <c r="G39" s="47" t="s">
        <v>35</v>
      </c>
      <c r="H39" s="48" t="s">
        <v>56</v>
      </c>
      <c r="I39" s="36">
        <v>149</v>
      </c>
      <c r="J39" s="37">
        <v>4</v>
      </c>
      <c r="K39" s="38">
        <v>4</v>
      </c>
    </row>
    <row r="40" spans="1:12" s="31" customFormat="1" ht="11.25">
      <c r="A40" s="23" t="s">
        <v>139</v>
      </c>
      <c r="B40" s="32">
        <v>536</v>
      </c>
      <c r="C40" s="39" t="s">
        <v>140</v>
      </c>
      <c r="D40" s="40" t="s">
        <v>141</v>
      </c>
      <c r="E40" s="41" t="s">
        <v>14</v>
      </c>
      <c r="F40" s="41" t="s">
        <v>14</v>
      </c>
      <c r="G40" s="41" t="s">
        <v>15</v>
      </c>
      <c r="H40" s="42" t="s">
        <v>99</v>
      </c>
      <c r="I40" s="36">
        <v>294</v>
      </c>
      <c r="J40" s="37">
        <v>2</v>
      </c>
      <c r="K40" s="38">
        <v>2</v>
      </c>
      <c r="L40" s="49"/>
    </row>
    <row r="41" spans="1:12" s="31" customFormat="1" ht="11.25">
      <c r="A41" s="23" t="s">
        <v>142</v>
      </c>
      <c r="B41" s="32">
        <v>537</v>
      </c>
      <c r="C41" s="39" t="s">
        <v>143</v>
      </c>
      <c r="D41" s="40" t="s">
        <v>107</v>
      </c>
      <c r="E41" s="41" t="s">
        <v>14</v>
      </c>
      <c r="F41" s="41" t="s">
        <v>14</v>
      </c>
      <c r="G41" s="41" t="s">
        <v>15</v>
      </c>
      <c r="H41" s="42" t="s">
        <v>16</v>
      </c>
      <c r="I41" s="36">
        <v>12</v>
      </c>
      <c r="J41" s="57">
        <v>4</v>
      </c>
      <c r="K41" s="38">
        <v>4</v>
      </c>
      <c r="L41" s="49"/>
    </row>
    <row r="42" spans="1:12" s="31" customFormat="1" ht="11.25">
      <c r="A42" s="23" t="s">
        <v>144</v>
      </c>
      <c r="B42" s="32">
        <v>551</v>
      </c>
      <c r="C42" s="39" t="s">
        <v>145</v>
      </c>
      <c r="D42" s="40" t="s">
        <v>146</v>
      </c>
      <c r="E42" s="41" t="s">
        <v>14</v>
      </c>
      <c r="F42" s="41" t="s">
        <v>29</v>
      </c>
      <c r="G42" s="41" t="s">
        <v>30</v>
      </c>
      <c r="H42" s="42" t="s">
        <v>40</v>
      </c>
      <c r="I42" s="36">
        <v>60</v>
      </c>
      <c r="J42" s="57">
        <v>4</v>
      </c>
      <c r="K42" s="38">
        <v>4</v>
      </c>
      <c r="L42" s="49"/>
    </row>
    <row r="43" spans="1:12" s="31" customFormat="1" ht="11.25">
      <c r="A43" s="23" t="s">
        <v>147</v>
      </c>
      <c r="B43" s="32">
        <v>552</v>
      </c>
      <c r="C43" s="39" t="s">
        <v>148</v>
      </c>
      <c r="D43" s="40" t="s">
        <v>28</v>
      </c>
      <c r="E43" s="41" t="s">
        <v>14</v>
      </c>
      <c r="F43" s="41" t="s">
        <v>29</v>
      </c>
      <c r="G43" s="41" t="s">
        <v>30</v>
      </c>
      <c r="H43" s="42" t="s">
        <v>89</v>
      </c>
      <c r="I43" s="36">
        <v>325</v>
      </c>
      <c r="J43" s="57">
        <v>2</v>
      </c>
      <c r="K43" s="38">
        <v>2</v>
      </c>
      <c r="L43" s="49"/>
    </row>
    <row r="44" spans="1:11" s="31" customFormat="1" ht="11.25">
      <c r="A44" s="23" t="s">
        <v>149</v>
      </c>
      <c r="B44" s="32">
        <v>562</v>
      </c>
      <c r="C44" s="33" t="s">
        <v>150</v>
      </c>
      <c r="D44" s="34" t="s">
        <v>151</v>
      </c>
      <c r="E44" s="32" t="s">
        <v>13</v>
      </c>
      <c r="F44" s="32" t="s">
        <v>14</v>
      </c>
      <c r="G44" s="32" t="s">
        <v>15</v>
      </c>
      <c r="H44" s="35" t="s">
        <v>152</v>
      </c>
      <c r="I44" s="36">
        <v>320</v>
      </c>
      <c r="J44" s="57">
        <v>4</v>
      </c>
      <c r="K44" s="38">
        <v>2</v>
      </c>
    </row>
    <row r="45" spans="1:11" s="31" customFormat="1" ht="11.25">
      <c r="A45" s="23" t="s">
        <v>153</v>
      </c>
      <c r="B45" s="32">
        <v>563</v>
      </c>
      <c r="C45" s="33" t="s">
        <v>154</v>
      </c>
      <c r="D45" s="34" t="s">
        <v>155</v>
      </c>
      <c r="E45" s="32" t="s">
        <v>13</v>
      </c>
      <c r="F45" s="32" t="s">
        <v>14</v>
      </c>
      <c r="G45" s="32" t="s">
        <v>15</v>
      </c>
      <c r="H45" s="35" t="s">
        <v>156</v>
      </c>
      <c r="I45" s="36">
        <v>186</v>
      </c>
      <c r="J45" s="57">
        <v>4</v>
      </c>
      <c r="K45" s="38">
        <v>4</v>
      </c>
    </row>
    <row r="46" spans="1:12" s="31" customFormat="1" ht="11.25">
      <c r="A46" s="23" t="s">
        <v>157</v>
      </c>
      <c r="B46" s="32">
        <v>572</v>
      </c>
      <c r="C46" s="39" t="s">
        <v>158</v>
      </c>
      <c r="D46" s="40" t="s">
        <v>159</v>
      </c>
      <c r="E46" s="41" t="s">
        <v>14</v>
      </c>
      <c r="F46" s="41" t="s">
        <v>29</v>
      </c>
      <c r="G46" s="41" t="s">
        <v>30</v>
      </c>
      <c r="H46" s="42" t="s">
        <v>89</v>
      </c>
      <c r="I46" s="36">
        <v>427</v>
      </c>
      <c r="J46" s="57">
        <v>1</v>
      </c>
      <c r="K46" s="38">
        <v>1</v>
      </c>
      <c r="L46" s="49"/>
    </row>
    <row r="47" spans="1:12" s="31" customFormat="1" ht="11.25">
      <c r="A47" s="23" t="s">
        <v>160</v>
      </c>
      <c r="B47" s="32">
        <v>579</v>
      </c>
      <c r="C47" s="39" t="s">
        <v>161</v>
      </c>
      <c r="D47" s="40" t="s">
        <v>162</v>
      </c>
      <c r="E47" s="41" t="s">
        <v>14</v>
      </c>
      <c r="F47" s="41" t="s">
        <v>29</v>
      </c>
      <c r="G47" s="41" t="s">
        <v>30</v>
      </c>
      <c r="H47" s="42" t="s">
        <v>89</v>
      </c>
      <c r="I47" s="36">
        <v>512</v>
      </c>
      <c r="J47" s="57">
        <v>1</v>
      </c>
      <c r="K47" s="38">
        <v>1</v>
      </c>
      <c r="L47" s="49"/>
    </row>
    <row r="48" spans="1:11" s="31" customFormat="1" ht="11.25">
      <c r="A48" s="23" t="s">
        <v>163</v>
      </c>
      <c r="B48" s="32">
        <v>595</v>
      </c>
      <c r="C48" s="33" t="s">
        <v>164</v>
      </c>
      <c r="D48" s="34" t="s">
        <v>66</v>
      </c>
      <c r="E48" s="32" t="s">
        <v>13</v>
      </c>
      <c r="F48" s="32" t="s">
        <v>29</v>
      </c>
      <c r="G48" s="32" t="s">
        <v>30</v>
      </c>
      <c r="H48" s="35" t="s">
        <v>40</v>
      </c>
      <c r="I48" s="36">
        <v>253</v>
      </c>
      <c r="J48" s="57">
        <v>2</v>
      </c>
      <c r="K48" s="38">
        <v>3</v>
      </c>
    </row>
    <row r="49" spans="1:11" s="31" customFormat="1" ht="11.25">
      <c r="A49" s="23" t="s">
        <v>165</v>
      </c>
      <c r="B49" s="32">
        <v>600</v>
      </c>
      <c r="C49" s="45" t="s">
        <v>166</v>
      </c>
      <c r="D49" s="46" t="s">
        <v>167</v>
      </c>
      <c r="E49" s="47" t="s">
        <v>74</v>
      </c>
      <c r="F49" s="47" t="s">
        <v>29</v>
      </c>
      <c r="G49" s="47" t="s">
        <v>35</v>
      </c>
      <c r="H49" s="48" t="s">
        <v>47</v>
      </c>
      <c r="I49" s="36">
        <v>0</v>
      </c>
      <c r="J49" s="57">
        <v>5</v>
      </c>
      <c r="K49" s="38" t="s">
        <v>85</v>
      </c>
    </row>
    <row r="50" spans="1:14" s="55" customFormat="1" ht="12.75">
      <c r="A50" s="23" t="s">
        <v>168</v>
      </c>
      <c r="B50" s="50">
        <v>609</v>
      </c>
      <c r="C50" s="58" t="s">
        <v>169</v>
      </c>
      <c r="D50" s="59" t="s">
        <v>124</v>
      </c>
      <c r="E50" s="60" t="s">
        <v>14</v>
      </c>
      <c r="F50" s="41" t="s">
        <v>29</v>
      </c>
      <c r="G50" s="41" t="s">
        <v>35</v>
      </c>
      <c r="H50" s="61" t="s">
        <v>77</v>
      </c>
      <c r="I50" s="62">
        <v>0</v>
      </c>
      <c r="J50" s="57">
        <v>3</v>
      </c>
      <c r="K50" s="43">
        <v>4</v>
      </c>
      <c r="L50" s="49" t="s">
        <v>78</v>
      </c>
      <c r="M50" s="53"/>
      <c r="N50" s="54"/>
    </row>
    <row r="51" spans="1:11" s="31" customFormat="1" ht="11.25">
      <c r="A51" s="23" t="s">
        <v>170</v>
      </c>
      <c r="B51" s="32">
        <v>629</v>
      </c>
      <c r="C51" s="45" t="s">
        <v>171</v>
      </c>
      <c r="D51" s="46" t="s">
        <v>172</v>
      </c>
      <c r="E51" s="47" t="s">
        <v>74</v>
      </c>
      <c r="F51" s="47" t="s">
        <v>14</v>
      </c>
      <c r="G51" s="47" t="s">
        <v>15</v>
      </c>
      <c r="H51" s="48" t="s">
        <v>156</v>
      </c>
      <c r="I51" s="36">
        <v>18</v>
      </c>
      <c r="J51" s="57">
        <v>5</v>
      </c>
      <c r="K51" s="38">
        <v>5</v>
      </c>
    </row>
    <row r="52" spans="1:11" s="31" customFormat="1" ht="11.25">
      <c r="A52" s="23" t="s">
        <v>173</v>
      </c>
      <c r="B52" s="32">
        <v>652</v>
      </c>
      <c r="C52" s="33" t="s">
        <v>174</v>
      </c>
      <c r="D52" s="34" t="s">
        <v>28</v>
      </c>
      <c r="E52" s="32" t="s">
        <v>13</v>
      </c>
      <c r="F52" s="32" t="s">
        <v>29</v>
      </c>
      <c r="G52" s="32" t="s">
        <v>35</v>
      </c>
      <c r="H52" s="35" t="s">
        <v>59</v>
      </c>
      <c r="I52" s="36">
        <v>395</v>
      </c>
      <c r="J52" s="57">
        <v>1</v>
      </c>
      <c r="K52" s="38">
        <v>1</v>
      </c>
    </row>
    <row r="53" spans="1:12" s="31" customFormat="1" ht="11.25">
      <c r="A53" s="23" t="s">
        <v>175</v>
      </c>
      <c r="B53" s="32">
        <v>670</v>
      </c>
      <c r="C53" s="33" t="s">
        <v>176</v>
      </c>
      <c r="D53" s="34" t="s">
        <v>28</v>
      </c>
      <c r="E53" s="32" t="s">
        <v>13</v>
      </c>
      <c r="F53" s="32" t="s">
        <v>29</v>
      </c>
      <c r="G53" s="32" t="s">
        <v>30</v>
      </c>
      <c r="H53" s="35" t="s">
        <v>89</v>
      </c>
      <c r="I53" s="36">
        <v>47</v>
      </c>
      <c r="J53" s="57">
        <v>2</v>
      </c>
      <c r="K53" s="43">
        <v>3</v>
      </c>
      <c r="L53" s="49" t="s">
        <v>78</v>
      </c>
    </row>
    <row r="54" spans="1:12" s="31" customFormat="1" ht="11.25">
      <c r="A54" s="23" t="s">
        <v>177</v>
      </c>
      <c r="B54" s="32">
        <v>673</v>
      </c>
      <c r="C54" s="39" t="s">
        <v>178</v>
      </c>
      <c r="D54" s="40" t="s">
        <v>28</v>
      </c>
      <c r="E54" s="41" t="s">
        <v>14</v>
      </c>
      <c r="F54" s="41" t="s">
        <v>14</v>
      </c>
      <c r="G54" s="41" t="s">
        <v>15</v>
      </c>
      <c r="H54" s="42" t="s">
        <v>99</v>
      </c>
      <c r="I54" s="36">
        <v>525</v>
      </c>
      <c r="J54" s="57" t="s">
        <v>52</v>
      </c>
      <c r="K54" s="38" t="s">
        <v>52</v>
      </c>
      <c r="L54" s="49"/>
    </row>
    <row r="55" spans="1:12" s="31" customFormat="1" ht="11.25">
      <c r="A55" s="23" t="s">
        <v>179</v>
      </c>
      <c r="B55" s="32">
        <v>676</v>
      </c>
      <c r="C55" s="39" t="s">
        <v>180</v>
      </c>
      <c r="D55" s="40" t="s">
        <v>181</v>
      </c>
      <c r="E55" s="41" t="s">
        <v>14</v>
      </c>
      <c r="F55" s="41" t="s">
        <v>29</v>
      </c>
      <c r="G55" s="41" t="s">
        <v>35</v>
      </c>
      <c r="H55" s="42" t="s">
        <v>118</v>
      </c>
      <c r="I55" s="36">
        <v>433</v>
      </c>
      <c r="J55" s="57">
        <v>1</v>
      </c>
      <c r="K55" s="38">
        <v>1</v>
      </c>
      <c r="L55" s="49"/>
    </row>
    <row r="56" spans="1:11" s="31" customFormat="1" ht="11.25">
      <c r="A56" s="23" t="s">
        <v>182</v>
      </c>
      <c r="B56" s="32">
        <v>692</v>
      </c>
      <c r="C56" s="33" t="s">
        <v>183</v>
      </c>
      <c r="D56" s="34" t="s">
        <v>184</v>
      </c>
      <c r="E56" s="32" t="s">
        <v>13</v>
      </c>
      <c r="F56" s="32" t="s">
        <v>14</v>
      </c>
      <c r="G56" s="32" t="s">
        <v>15</v>
      </c>
      <c r="H56" s="35" t="s">
        <v>99</v>
      </c>
      <c r="I56" s="36">
        <v>467</v>
      </c>
      <c r="J56" s="57" t="s">
        <v>52</v>
      </c>
      <c r="K56" s="38" t="s">
        <v>52</v>
      </c>
    </row>
    <row r="57" spans="1:11" s="31" customFormat="1" ht="11.25">
      <c r="A57" s="23" t="s">
        <v>185</v>
      </c>
      <c r="B57" s="32">
        <v>696</v>
      </c>
      <c r="C57" s="33" t="s">
        <v>186</v>
      </c>
      <c r="D57" s="34" t="s">
        <v>184</v>
      </c>
      <c r="E57" s="32" t="s">
        <v>13</v>
      </c>
      <c r="F57" s="32" t="s">
        <v>29</v>
      </c>
      <c r="G57" s="32" t="s">
        <v>35</v>
      </c>
      <c r="H57" s="35" t="s">
        <v>77</v>
      </c>
      <c r="I57" s="36">
        <v>338</v>
      </c>
      <c r="J57" s="57">
        <v>2</v>
      </c>
      <c r="K57" s="38">
        <v>2</v>
      </c>
    </row>
    <row r="58" spans="1:12" s="31" customFormat="1" ht="11.25">
      <c r="A58" s="23" t="s">
        <v>187</v>
      </c>
      <c r="B58" s="32">
        <v>712</v>
      </c>
      <c r="C58" s="39" t="s">
        <v>188</v>
      </c>
      <c r="D58" s="40" t="s">
        <v>189</v>
      </c>
      <c r="E58" s="41" t="s">
        <v>14</v>
      </c>
      <c r="F58" s="41" t="s">
        <v>29</v>
      </c>
      <c r="G58" s="41" t="s">
        <v>35</v>
      </c>
      <c r="H58" s="42" t="s">
        <v>56</v>
      </c>
      <c r="I58" s="36">
        <v>53</v>
      </c>
      <c r="J58" s="57">
        <v>4</v>
      </c>
      <c r="K58" s="38">
        <v>4</v>
      </c>
      <c r="L58" s="49"/>
    </row>
    <row r="59" spans="1:12" s="31" customFormat="1" ht="11.25">
      <c r="A59" s="23" t="s">
        <v>190</v>
      </c>
      <c r="B59" s="32">
        <v>714</v>
      </c>
      <c r="C59" s="39" t="s">
        <v>191</v>
      </c>
      <c r="D59" s="40" t="s">
        <v>107</v>
      </c>
      <c r="E59" s="41" t="s">
        <v>14</v>
      </c>
      <c r="F59" s="41" t="s">
        <v>14</v>
      </c>
      <c r="G59" s="41" t="s">
        <v>125</v>
      </c>
      <c r="H59" s="42" t="s">
        <v>192</v>
      </c>
      <c r="I59" s="36">
        <v>81</v>
      </c>
      <c r="J59" s="57">
        <v>4</v>
      </c>
      <c r="K59" s="38">
        <v>3</v>
      </c>
      <c r="L59" s="49"/>
    </row>
    <row r="60" spans="1:14" s="55" customFormat="1" ht="12.75">
      <c r="A60" s="23" t="s">
        <v>193</v>
      </c>
      <c r="B60" s="50">
        <v>719</v>
      </c>
      <c r="C60" s="58" t="s">
        <v>194</v>
      </c>
      <c r="D60" s="59" t="s">
        <v>21</v>
      </c>
      <c r="E60" s="60" t="s">
        <v>14</v>
      </c>
      <c r="F60" s="41" t="s">
        <v>29</v>
      </c>
      <c r="G60" s="41" t="s">
        <v>35</v>
      </c>
      <c r="H60" s="61" t="s">
        <v>56</v>
      </c>
      <c r="I60" s="62">
        <v>0</v>
      </c>
      <c r="J60" s="57">
        <v>3</v>
      </c>
      <c r="K60" s="43">
        <v>4</v>
      </c>
      <c r="L60" s="44" t="s">
        <v>195</v>
      </c>
      <c r="M60" s="49" t="s">
        <v>78</v>
      </c>
      <c r="N60" s="54"/>
    </row>
    <row r="61" spans="1:11" s="31" customFormat="1" ht="11.25">
      <c r="A61" s="23" t="s">
        <v>196</v>
      </c>
      <c r="B61" s="32">
        <v>727</v>
      </c>
      <c r="C61" s="33" t="s">
        <v>197</v>
      </c>
      <c r="D61" s="34" t="s">
        <v>28</v>
      </c>
      <c r="E61" s="32" t="s">
        <v>13</v>
      </c>
      <c r="F61" s="32" t="s">
        <v>29</v>
      </c>
      <c r="G61" s="32" t="s">
        <v>30</v>
      </c>
      <c r="H61" s="35" t="s">
        <v>198</v>
      </c>
      <c r="I61" s="36">
        <v>307</v>
      </c>
      <c r="J61" s="57">
        <v>3</v>
      </c>
      <c r="K61" s="38">
        <v>2</v>
      </c>
    </row>
    <row r="62" spans="1:11" s="31" customFormat="1" ht="11.25">
      <c r="A62" s="23" t="s">
        <v>199</v>
      </c>
      <c r="B62" s="32">
        <v>732</v>
      </c>
      <c r="C62" s="33" t="s">
        <v>200</v>
      </c>
      <c r="D62" s="34" t="s">
        <v>69</v>
      </c>
      <c r="E62" s="32" t="s">
        <v>13</v>
      </c>
      <c r="F62" s="32" t="s">
        <v>14</v>
      </c>
      <c r="G62" s="32" t="s">
        <v>15</v>
      </c>
      <c r="H62" s="35" t="s">
        <v>99</v>
      </c>
      <c r="I62" s="36">
        <v>396</v>
      </c>
      <c r="J62" s="57">
        <v>1</v>
      </c>
      <c r="K62" s="38">
        <v>1</v>
      </c>
    </row>
    <row r="63" spans="1:12" s="31" customFormat="1" ht="11.25">
      <c r="A63" s="23" t="s">
        <v>201</v>
      </c>
      <c r="B63" s="32">
        <v>746</v>
      </c>
      <c r="C63" s="39" t="s">
        <v>202</v>
      </c>
      <c r="D63" s="40" t="s">
        <v>151</v>
      </c>
      <c r="E63" s="41" t="s">
        <v>14</v>
      </c>
      <c r="F63" s="41" t="s">
        <v>29</v>
      </c>
      <c r="G63" s="41" t="s">
        <v>35</v>
      </c>
      <c r="H63" s="42" t="s">
        <v>77</v>
      </c>
      <c r="I63" s="36">
        <v>306</v>
      </c>
      <c r="J63" s="57">
        <v>2</v>
      </c>
      <c r="K63" s="38">
        <v>2</v>
      </c>
      <c r="L63" s="49"/>
    </row>
    <row r="64" spans="1:12" s="31" customFormat="1" ht="11.25">
      <c r="A64" s="23" t="s">
        <v>203</v>
      </c>
      <c r="B64" s="32">
        <v>748</v>
      </c>
      <c r="C64" s="39" t="s">
        <v>204</v>
      </c>
      <c r="D64" s="40" t="s">
        <v>66</v>
      </c>
      <c r="E64" s="41" t="s">
        <v>14</v>
      </c>
      <c r="F64" s="41" t="s">
        <v>29</v>
      </c>
      <c r="G64" s="41" t="s">
        <v>30</v>
      </c>
      <c r="H64" s="42" t="s">
        <v>77</v>
      </c>
      <c r="I64" s="36">
        <v>0</v>
      </c>
      <c r="J64" s="57" t="s">
        <v>85</v>
      </c>
      <c r="K64" s="38" t="s">
        <v>85</v>
      </c>
      <c r="L64" s="49"/>
    </row>
    <row r="65" spans="1:12" s="31" customFormat="1" ht="11.25">
      <c r="A65" s="23" t="s">
        <v>205</v>
      </c>
      <c r="B65" s="32">
        <v>749</v>
      </c>
      <c r="C65" s="39" t="s">
        <v>206</v>
      </c>
      <c r="D65" s="40" t="s">
        <v>207</v>
      </c>
      <c r="E65" s="41" t="s">
        <v>14</v>
      </c>
      <c r="F65" s="41" t="s">
        <v>14</v>
      </c>
      <c r="G65" s="41" t="s">
        <v>125</v>
      </c>
      <c r="H65" s="42" t="s">
        <v>208</v>
      </c>
      <c r="I65" s="36">
        <v>173</v>
      </c>
      <c r="J65" s="57">
        <v>3</v>
      </c>
      <c r="K65" s="38">
        <v>3</v>
      </c>
      <c r="L65" s="49"/>
    </row>
    <row r="66" spans="1:12" s="31" customFormat="1" ht="11.25">
      <c r="A66" s="23" t="s">
        <v>209</v>
      </c>
      <c r="B66" s="32">
        <v>762</v>
      </c>
      <c r="C66" s="39" t="s">
        <v>210</v>
      </c>
      <c r="D66" s="40" t="s">
        <v>107</v>
      </c>
      <c r="E66" s="41" t="s">
        <v>14</v>
      </c>
      <c r="F66" s="41" t="s">
        <v>14</v>
      </c>
      <c r="G66" s="41" t="s">
        <v>15</v>
      </c>
      <c r="H66" s="42" t="s">
        <v>99</v>
      </c>
      <c r="I66" s="36">
        <v>0</v>
      </c>
      <c r="J66" s="57">
        <v>4</v>
      </c>
      <c r="K66" s="38" t="s">
        <v>85</v>
      </c>
      <c r="L66" s="49"/>
    </row>
    <row r="67" spans="1:11" s="31" customFormat="1" ht="11.25">
      <c r="A67" s="23" t="s">
        <v>211</v>
      </c>
      <c r="B67" s="32">
        <v>768</v>
      </c>
      <c r="C67" s="45" t="s">
        <v>212</v>
      </c>
      <c r="D67" s="46" t="s">
        <v>213</v>
      </c>
      <c r="E67" s="47" t="s">
        <v>74</v>
      </c>
      <c r="F67" s="47" t="s">
        <v>29</v>
      </c>
      <c r="G67" s="47" t="s">
        <v>30</v>
      </c>
      <c r="H67" s="48" t="s">
        <v>40</v>
      </c>
      <c r="I67" s="36">
        <v>330</v>
      </c>
      <c r="J67" s="57">
        <v>2</v>
      </c>
      <c r="K67" s="38">
        <v>2</v>
      </c>
    </row>
    <row r="68" spans="1:12" s="31" customFormat="1" ht="11.25">
      <c r="A68" s="23" t="s">
        <v>214</v>
      </c>
      <c r="B68" s="32">
        <v>771</v>
      </c>
      <c r="C68" s="39" t="s">
        <v>215</v>
      </c>
      <c r="D68" s="40" t="s">
        <v>216</v>
      </c>
      <c r="E68" s="41" t="s">
        <v>14</v>
      </c>
      <c r="F68" s="41" t="s">
        <v>14</v>
      </c>
      <c r="G68" s="41" t="s">
        <v>15</v>
      </c>
      <c r="H68" s="42" t="s">
        <v>99</v>
      </c>
      <c r="I68" s="36">
        <v>204</v>
      </c>
      <c r="J68" s="57">
        <v>1</v>
      </c>
      <c r="K68" s="43">
        <v>2</v>
      </c>
      <c r="L68" s="49" t="s">
        <v>78</v>
      </c>
    </row>
    <row r="69" spans="1:11" s="31" customFormat="1" ht="11.25">
      <c r="A69" s="23" t="s">
        <v>217</v>
      </c>
      <c r="B69" s="32">
        <v>783</v>
      </c>
      <c r="C69" s="33" t="s">
        <v>218</v>
      </c>
      <c r="D69" s="34" t="s">
        <v>155</v>
      </c>
      <c r="E69" s="32" t="s">
        <v>13</v>
      </c>
      <c r="F69" s="32" t="s">
        <v>29</v>
      </c>
      <c r="G69" s="32" t="s">
        <v>30</v>
      </c>
      <c r="H69" s="35" t="s">
        <v>89</v>
      </c>
      <c r="I69" s="36">
        <v>305</v>
      </c>
      <c r="J69" s="57">
        <v>3</v>
      </c>
      <c r="K69" s="38">
        <v>2</v>
      </c>
    </row>
    <row r="70" spans="1:11" s="31" customFormat="1" ht="11.25">
      <c r="A70" s="23" t="s">
        <v>219</v>
      </c>
      <c r="B70" s="32">
        <v>785</v>
      </c>
      <c r="C70" s="33" t="s">
        <v>220</v>
      </c>
      <c r="D70" s="34" t="s">
        <v>34</v>
      </c>
      <c r="E70" s="32" t="s">
        <v>13</v>
      </c>
      <c r="F70" s="32" t="s">
        <v>14</v>
      </c>
      <c r="G70" s="32" t="s">
        <v>15</v>
      </c>
      <c r="H70" s="35" t="s">
        <v>99</v>
      </c>
      <c r="I70" s="36">
        <v>389</v>
      </c>
      <c r="J70" s="57">
        <v>2</v>
      </c>
      <c r="K70" s="38">
        <v>1</v>
      </c>
    </row>
    <row r="71" spans="1:12" s="31" customFormat="1" ht="11.25">
      <c r="A71" s="23" t="s">
        <v>221</v>
      </c>
      <c r="B71" s="32">
        <v>799</v>
      </c>
      <c r="C71" s="39" t="s">
        <v>222</v>
      </c>
      <c r="D71" s="40" t="s">
        <v>50</v>
      </c>
      <c r="E71" s="41" t="s">
        <v>14</v>
      </c>
      <c r="F71" s="41" t="s">
        <v>29</v>
      </c>
      <c r="G71" s="41" t="s">
        <v>30</v>
      </c>
      <c r="H71" s="42" t="s">
        <v>82</v>
      </c>
      <c r="I71" s="36">
        <v>191</v>
      </c>
      <c r="J71" s="57">
        <v>3</v>
      </c>
      <c r="K71" s="38">
        <v>3</v>
      </c>
      <c r="L71" s="49"/>
    </row>
    <row r="72" spans="1:12" s="31" customFormat="1" ht="11.25">
      <c r="A72" s="23" t="s">
        <v>223</v>
      </c>
      <c r="B72" s="32">
        <v>809</v>
      </c>
      <c r="C72" s="39" t="s">
        <v>224</v>
      </c>
      <c r="D72" s="40" t="s">
        <v>55</v>
      </c>
      <c r="E72" s="41" t="s">
        <v>14</v>
      </c>
      <c r="F72" s="41" t="s">
        <v>29</v>
      </c>
      <c r="G72" s="41" t="s">
        <v>35</v>
      </c>
      <c r="H72" s="42" t="s">
        <v>118</v>
      </c>
      <c r="I72" s="36">
        <v>356</v>
      </c>
      <c r="J72" s="57">
        <v>2</v>
      </c>
      <c r="K72" s="38">
        <v>2</v>
      </c>
      <c r="L72" s="49"/>
    </row>
    <row r="73" spans="1:12" s="31" customFormat="1" ht="11.25">
      <c r="A73" s="23" t="s">
        <v>225</v>
      </c>
      <c r="B73" s="32">
        <v>810</v>
      </c>
      <c r="C73" s="39" t="s">
        <v>226</v>
      </c>
      <c r="D73" s="40" t="s">
        <v>46</v>
      </c>
      <c r="E73" s="41" t="s">
        <v>14</v>
      </c>
      <c r="F73" s="41" t="s">
        <v>29</v>
      </c>
      <c r="G73" s="41" t="s">
        <v>35</v>
      </c>
      <c r="H73" s="42" t="s">
        <v>118</v>
      </c>
      <c r="I73" s="36">
        <v>297</v>
      </c>
      <c r="J73" s="57">
        <v>2</v>
      </c>
      <c r="K73" s="38">
        <v>2</v>
      </c>
      <c r="L73" s="49"/>
    </row>
    <row r="74" spans="1:11" s="31" customFormat="1" ht="11.25">
      <c r="A74" s="23" t="s">
        <v>227</v>
      </c>
      <c r="B74" s="32">
        <v>833</v>
      </c>
      <c r="C74" s="33" t="s">
        <v>228</v>
      </c>
      <c r="D74" s="34" t="s">
        <v>107</v>
      </c>
      <c r="E74" s="32" t="s">
        <v>13</v>
      </c>
      <c r="F74" s="32" t="s">
        <v>29</v>
      </c>
      <c r="G74" s="32" t="s">
        <v>30</v>
      </c>
      <c r="H74" s="35" t="s">
        <v>198</v>
      </c>
      <c r="I74" s="36">
        <v>359</v>
      </c>
      <c r="J74" s="57">
        <v>2</v>
      </c>
      <c r="K74" s="38">
        <v>2</v>
      </c>
    </row>
    <row r="75" spans="1:11" s="31" customFormat="1" ht="11.25">
      <c r="A75" s="23" t="s">
        <v>229</v>
      </c>
      <c r="B75" s="32">
        <v>858</v>
      </c>
      <c r="C75" s="33" t="s">
        <v>230</v>
      </c>
      <c r="D75" s="34" t="s">
        <v>132</v>
      </c>
      <c r="E75" s="32" t="s">
        <v>13</v>
      </c>
      <c r="F75" s="32" t="s">
        <v>29</v>
      </c>
      <c r="G75" s="32" t="s">
        <v>30</v>
      </c>
      <c r="H75" s="35" t="s">
        <v>231</v>
      </c>
      <c r="I75" s="36">
        <v>360</v>
      </c>
      <c r="J75" s="57">
        <v>3</v>
      </c>
      <c r="K75" s="38">
        <v>2</v>
      </c>
    </row>
    <row r="76" spans="1:11" s="31" customFormat="1" ht="11.25">
      <c r="A76" s="23" t="s">
        <v>232</v>
      </c>
      <c r="B76" s="32">
        <v>860</v>
      </c>
      <c r="C76" s="33" t="s">
        <v>233</v>
      </c>
      <c r="D76" s="34" t="s">
        <v>234</v>
      </c>
      <c r="E76" s="32" t="s">
        <v>13</v>
      </c>
      <c r="F76" s="32" t="s">
        <v>29</v>
      </c>
      <c r="G76" s="32" t="s">
        <v>30</v>
      </c>
      <c r="H76" s="35" t="s">
        <v>231</v>
      </c>
      <c r="I76" s="36">
        <v>329</v>
      </c>
      <c r="J76" s="57">
        <v>2</v>
      </c>
      <c r="K76" s="38">
        <v>2</v>
      </c>
    </row>
    <row r="77" spans="1:11" s="31" customFormat="1" ht="11.25">
      <c r="A77" s="23" t="s">
        <v>235</v>
      </c>
      <c r="B77" s="32">
        <v>861</v>
      </c>
      <c r="C77" s="33" t="s">
        <v>236</v>
      </c>
      <c r="D77" s="34" t="s">
        <v>95</v>
      </c>
      <c r="E77" s="32" t="s">
        <v>13</v>
      </c>
      <c r="F77" s="32" t="s">
        <v>29</v>
      </c>
      <c r="G77" s="32" t="s">
        <v>30</v>
      </c>
      <c r="H77" s="35" t="s">
        <v>231</v>
      </c>
      <c r="I77" s="36">
        <v>351</v>
      </c>
      <c r="J77" s="57">
        <v>2</v>
      </c>
      <c r="K77" s="38">
        <v>2</v>
      </c>
    </row>
    <row r="78" spans="1:12" s="31" customFormat="1" ht="11.25">
      <c r="A78" s="23" t="s">
        <v>237</v>
      </c>
      <c r="B78" s="32">
        <v>875</v>
      </c>
      <c r="C78" s="39" t="s">
        <v>238</v>
      </c>
      <c r="D78" s="40" t="s">
        <v>239</v>
      </c>
      <c r="E78" s="41" t="s">
        <v>14</v>
      </c>
      <c r="F78" s="41" t="s">
        <v>29</v>
      </c>
      <c r="G78" s="41" t="s">
        <v>30</v>
      </c>
      <c r="H78" s="42" t="s">
        <v>198</v>
      </c>
      <c r="I78" s="36">
        <v>543</v>
      </c>
      <c r="J78" s="57">
        <v>1</v>
      </c>
      <c r="K78" s="38" t="s">
        <v>52</v>
      </c>
      <c r="L78" s="49"/>
    </row>
    <row r="79" spans="1:12" s="31" customFormat="1" ht="11.25">
      <c r="A79" s="23" t="s">
        <v>240</v>
      </c>
      <c r="B79" s="32">
        <v>876</v>
      </c>
      <c r="C79" s="39" t="s">
        <v>241</v>
      </c>
      <c r="D79" s="40" t="s">
        <v>39</v>
      </c>
      <c r="E79" s="41" t="s">
        <v>14</v>
      </c>
      <c r="F79" s="41" t="s">
        <v>29</v>
      </c>
      <c r="G79" s="41" t="s">
        <v>30</v>
      </c>
      <c r="H79" s="42" t="s">
        <v>82</v>
      </c>
      <c r="I79" s="36">
        <v>231</v>
      </c>
      <c r="J79" s="57">
        <v>3</v>
      </c>
      <c r="K79" s="38">
        <v>2</v>
      </c>
      <c r="L79" s="49"/>
    </row>
    <row r="80" spans="1:11" s="31" customFormat="1" ht="11.25">
      <c r="A80" s="23" t="s">
        <v>242</v>
      </c>
      <c r="B80" s="32">
        <v>877</v>
      </c>
      <c r="C80" s="33" t="s">
        <v>243</v>
      </c>
      <c r="D80" s="34" t="s">
        <v>244</v>
      </c>
      <c r="E80" s="32" t="s">
        <v>13</v>
      </c>
      <c r="F80" s="32" t="s">
        <v>29</v>
      </c>
      <c r="G80" s="32" t="s">
        <v>30</v>
      </c>
      <c r="H80" s="35" t="s">
        <v>231</v>
      </c>
      <c r="I80" s="36">
        <v>420</v>
      </c>
      <c r="J80" s="57">
        <v>1</v>
      </c>
      <c r="K80" s="38">
        <v>1</v>
      </c>
    </row>
    <row r="81" spans="1:12" s="31" customFormat="1" ht="11.25">
      <c r="A81" s="23" t="s">
        <v>245</v>
      </c>
      <c r="B81" s="32">
        <v>880</v>
      </c>
      <c r="C81" s="39" t="s">
        <v>246</v>
      </c>
      <c r="D81" s="40" t="s">
        <v>21</v>
      </c>
      <c r="E81" s="41" t="s">
        <v>14</v>
      </c>
      <c r="F81" s="41" t="s">
        <v>14</v>
      </c>
      <c r="G81" s="41" t="s">
        <v>15</v>
      </c>
      <c r="H81" s="42" t="s">
        <v>16</v>
      </c>
      <c r="I81" s="36">
        <v>175</v>
      </c>
      <c r="J81" s="57">
        <v>3</v>
      </c>
      <c r="K81" s="38">
        <v>3</v>
      </c>
      <c r="L81" s="49"/>
    </row>
    <row r="82" spans="1:12" s="31" customFormat="1" ht="11.25">
      <c r="A82" s="23" t="s">
        <v>247</v>
      </c>
      <c r="B82" s="32">
        <v>882</v>
      </c>
      <c r="C82" s="39" t="s">
        <v>248</v>
      </c>
      <c r="D82" s="40" t="s">
        <v>21</v>
      </c>
      <c r="E82" s="41" t="s">
        <v>14</v>
      </c>
      <c r="F82" s="41" t="s">
        <v>14</v>
      </c>
      <c r="G82" s="41" t="s">
        <v>15</v>
      </c>
      <c r="H82" s="42" t="s">
        <v>25</v>
      </c>
      <c r="I82" s="36">
        <v>178</v>
      </c>
      <c r="J82" s="57">
        <v>3</v>
      </c>
      <c r="K82" s="38">
        <v>3</v>
      </c>
      <c r="L82" s="49"/>
    </row>
    <row r="83" spans="1:11" s="31" customFormat="1" ht="11.25">
      <c r="A83" s="23" t="s">
        <v>249</v>
      </c>
      <c r="B83" s="32">
        <v>908</v>
      </c>
      <c r="C83" s="33" t="s">
        <v>250</v>
      </c>
      <c r="D83" s="34" t="s">
        <v>46</v>
      </c>
      <c r="E83" s="32" t="s">
        <v>13</v>
      </c>
      <c r="F83" s="32" t="s">
        <v>29</v>
      </c>
      <c r="G83" s="32" t="s">
        <v>30</v>
      </c>
      <c r="H83" s="35" t="s">
        <v>198</v>
      </c>
      <c r="I83" s="36">
        <v>359</v>
      </c>
      <c r="J83" s="57">
        <v>2</v>
      </c>
      <c r="K83" s="38">
        <v>2</v>
      </c>
    </row>
    <row r="84" spans="1:12" s="31" customFormat="1" ht="11.25">
      <c r="A84" s="23" t="s">
        <v>251</v>
      </c>
      <c r="B84" s="32">
        <v>939</v>
      </c>
      <c r="C84" s="39" t="s">
        <v>252</v>
      </c>
      <c r="D84" s="40" t="s">
        <v>39</v>
      </c>
      <c r="E84" s="41" t="s">
        <v>14</v>
      </c>
      <c r="F84" s="41" t="s">
        <v>14</v>
      </c>
      <c r="G84" s="41" t="s">
        <v>15</v>
      </c>
      <c r="H84" s="42" t="s">
        <v>51</v>
      </c>
      <c r="I84" s="36">
        <v>181</v>
      </c>
      <c r="J84" s="57">
        <v>4</v>
      </c>
      <c r="K84" s="38">
        <v>3</v>
      </c>
      <c r="L84" s="49"/>
    </row>
    <row r="85" spans="1:12" s="31" customFormat="1" ht="11.25">
      <c r="A85" s="23" t="s">
        <v>253</v>
      </c>
      <c r="B85" s="32">
        <v>951</v>
      </c>
      <c r="C85" s="39" t="s">
        <v>254</v>
      </c>
      <c r="D85" s="40" t="s">
        <v>66</v>
      </c>
      <c r="E85" s="41" t="s">
        <v>14</v>
      </c>
      <c r="F85" s="41" t="s">
        <v>14</v>
      </c>
      <c r="G85" s="41" t="s">
        <v>15</v>
      </c>
      <c r="H85" s="42" t="s">
        <v>16</v>
      </c>
      <c r="I85" s="36">
        <v>27</v>
      </c>
      <c r="J85" s="57">
        <v>4</v>
      </c>
      <c r="K85" s="38">
        <v>4</v>
      </c>
      <c r="L85" s="49"/>
    </row>
    <row r="86" spans="1:11" s="31" customFormat="1" ht="11.25">
      <c r="A86" s="23" t="s">
        <v>255</v>
      </c>
      <c r="B86" s="32">
        <v>952</v>
      </c>
      <c r="C86" s="33" t="s">
        <v>256</v>
      </c>
      <c r="D86" s="34" t="s">
        <v>55</v>
      </c>
      <c r="E86" s="32" t="s">
        <v>13</v>
      </c>
      <c r="F86" s="32" t="s">
        <v>14</v>
      </c>
      <c r="G86" s="32" t="s">
        <v>15</v>
      </c>
      <c r="H86" s="35" t="s">
        <v>25</v>
      </c>
      <c r="I86" s="36">
        <v>350</v>
      </c>
      <c r="J86" s="57">
        <v>3</v>
      </c>
      <c r="K86" s="38">
        <v>2</v>
      </c>
    </row>
    <row r="87" spans="1:14" s="55" customFormat="1" ht="12.75">
      <c r="A87" s="23" t="s">
        <v>257</v>
      </c>
      <c r="B87" s="50">
        <v>981</v>
      </c>
      <c r="C87" s="51" t="s">
        <v>258</v>
      </c>
      <c r="D87" s="52" t="s">
        <v>259</v>
      </c>
      <c r="E87" s="50" t="s">
        <v>13</v>
      </c>
      <c r="F87" s="32" t="s">
        <v>14</v>
      </c>
      <c r="G87" s="32" t="s">
        <v>15</v>
      </c>
      <c r="H87" s="35" t="s">
        <v>25</v>
      </c>
      <c r="I87" s="36">
        <v>0</v>
      </c>
      <c r="J87" s="57">
        <v>3</v>
      </c>
      <c r="K87" s="43">
        <v>4</v>
      </c>
      <c r="L87" s="49" t="s">
        <v>78</v>
      </c>
      <c r="M87" s="53"/>
      <c r="N87" s="54"/>
    </row>
    <row r="88" spans="1:11" s="31" customFormat="1" ht="11.25">
      <c r="A88" s="23" t="s">
        <v>260</v>
      </c>
      <c r="B88" s="32">
        <v>986</v>
      </c>
      <c r="C88" s="45" t="s">
        <v>261</v>
      </c>
      <c r="D88" s="46" t="s">
        <v>262</v>
      </c>
      <c r="E88" s="47" t="s">
        <v>74</v>
      </c>
      <c r="F88" s="47" t="s">
        <v>29</v>
      </c>
      <c r="G88" s="47" t="s">
        <v>35</v>
      </c>
      <c r="H88" s="48" t="s">
        <v>118</v>
      </c>
      <c r="I88" s="36">
        <v>363</v>
      </c>
      <c r="J88" s="57">
        <v>1</v>
      </c>
      <c r="K88" s="38">
        <v>2</v>
      </c>
    </row>
    <row r="89" spans="1:12" s="31" customFormat="1" ht="11.25">
      <c r="A89" s="23" t="s">
        <v>263</v>
      </c>
      <c r="B89" s="32">
        <v>1020</v>
      </c>
      <c r="C89" s="39" t="s">
        <v>264</v>
      </c>
      <c r="D89" s="40" t="s">
        <v>21</v>
      </c>
      <c r="E89" s="41" t="s">
        <v>14</v>
      </c>
      <c r="F89" s="41" t="s">
        <v>29</v>
      </c>
      <c r="G89" s="41" t="s">
        <v>30</v>
      </c>
      <c r="H89" s="42" t="s">
        <v>31</v>
      </c>
      <c r="I89" s="36">
        <v>74</v>
      </c>
      <c r="J89" s="57">
        <v>3</v>
      </c>
      <c r="K89" s="38">
        <v>4</v>
      </c>
      <c r="L89" s="49"/>
    </row>
    <row r="90" spans="1:11" s="31" customFormat="1" ht="11.25">
      <c r="A90" s="23" t="s">
        <v>265</v>
      </c>
      <c r="B90" s="32">
        <v>1030</v>
      </c>
      <c r="C90" s="33" t="s">
        <v>266</v>
      </c>
      <c r="D90" s="34" t="s">
        <v>267</v>
      </c>
      <c r="E90" s="32" t="s">
        <v>13</v>
      </c>
      <c r="F90" s="32" t="s">
        <v>29</v>
      </c>
      <c r="G90" s="32" t="s">
        <v>30</v>
      </c>
      <c r="H90" s="35" t="s">
        <v>31</v>
      </c>
      <c r="I90" s="36">
        <v>442</v>
      </c>
      <c r="J90" s="57">
        <v>2</v>
      </c>
      <c r="K90" s="38">
        <v>1</v>
      </c>
    </row>
    <row r="91" spans="1:12" s="31" customFormat="1" ht="11.25">
      <c r="A91" s="23" t="s">
        <v>268</v>
      </c>
      <c r="B91" s="32">
        <v>1040</v>
      </c>
      <c r="C91" s="39" t="s">
        <v>269</v>
      </c>
      <c r="D91" s="40" t="s">
        <v>28</v>
      </c>
      <c r="E91" s="41" t="s">
        <v>14</v>
      </c>
      <c r="F91" s="41" t="s">
        <v>14</v>
      </c>
      <c r="G91" s="41" t="s">
        <v>125</v>
      </c>
      <c r="H91" s="42" t="s">
        <v>192</v>
      </c>
      <c r="I91" s="36">
        <v>327</v>
      </c>
      <c r="J91" s="57">
        <v>2</v>
      </c>
      <c r="K91" s="38">
        <v>2</v>
      </c>
      <c r="L91" s="49"/>
    </row>
    <row r="92" spans="1:11" s="31" customFormat="1" ht="11.25">
      <c r="A92" s="23" t="s">
        <v>270</v>
      </c>
      <c r="B92" s="32">
        <v>1058</v>
      </c>
      <c r="C92" s="33" t="s">
        <v>271</v>
      </c>
      <c r="D92" s="34" t="s">
        <v>95</v>
      </c>
      <c r="E92" s="32" t="s">
        <v>13</v>
      </c>
      <c r="F92" s="32" t="s">
        <v>14</v>
      </c>
      <c r="G92" s="32" t="s">
        <v>15</v>
      </c>
      <c r="H92" s="35" t="s">
        <v>152</v>
      </c>
      <c r="I92" s="36">
        <v>355</v>
      </c>
      <c r="J92" s="57">
        <v>1</v>
      </c>
      <c r="K92" s="38">
        <v>2</v>
      </c>
    </row>
    <row r="93" spans="1:12" s="31" customFormat="1" ht="11.25">
      <c r="A93" s="23" t="s">
        <v>272</v>
      </c>
      <c r="B93" s="32">
        <v>1059</v>
      </c>
      <c r="C93" s="39" t="s">
        <v>11</v>
      </c>
      <c r="D93" s="40" t="s">
        <v>21</v>
      </c>
      <c r="E93" s="41" t="s">
        <v>14</v>
      </c>
      <c r="F93" s="41" t="s">
        <v>14</v>
      </c>
      <c r="G93" s="41" t="s">
        <v>125</v>
      </c>
      <c r="H93" s="42" t="s">
        <v>273</v>
      </c>
      <c r="I93" s="36">
        <v>293</v>
      </c>
      <c r="J93" s="57">
        <v>1</v>
      </c>
      <c r="K93" s="38">
        <v>2</v>
      </c>
      <c r="L93" s="49"/>
    </row>
    <row r="94" spans="1:11" s="31" customFormat="1" ht="11.25">
      <c r="A94" s="23" t="s">
        <v>274</v>
      </c>
      <c r="B94" s="32">
        <v>1071</v>
      </c>
      <c r="C94" s="33" t="s">
        <v>275</v>
      </c>
      <c r="D94" s="34" t="s">
        <v>50</v>
      </c>
      <c r="E94" s="32" t="s">
        <v>13</v>
      </c>
      <c r="F94" s="32" t="s">
        <v>29</v>
      </c>
      <c r="G94" s="32" t="s">
        <v>30</v>
      </c>
      <c r="H94" s="35" t="s">
        <v>198</v>
      </c>
      <c r="I94" s="36">
        <v>306</v>
      </c>
      <c r="J94" s="57">
        <v>4</v>
      </c>
      <c r="K94" s="38">
        <v>2</v>
      </c>
    </row>
    <row r="95" spans="1:12" s="31" customFormat="1" ht="11.25">
      <c r="A95" s="23" t="s">
        <v>276</v>
      </c>
      <c r="B95" s="32">
        <v>1078</v>
      </c>
      <c r="C95" s="39" t="s">
        <v>277</v>
      </c>
      <c r="D95" s="40" t="s">
        <v>39</v>
      </c>
      <c r="E95" s="41" t="s">
        <v>14</v>
      </c>
      <c r="F95" s="41" t="s">
        <v>14</v>
      </c>
      <c r="G95" s="41" t="s">
        <v>125</v>
      </c>
      <c r="H95" s="42" t="s">
        <v>208</v>
      </c>
      <c r="I95" s="36">
        <v>251</v>
      </c>
      <c r="J95" s="57">
        <v>3</v>
      </c>
      <c r="K95" s="38">
        <v>2</v>
      </c>
      <c r="L95" s="49"/>
    </row>
    <row r="96" spans="1:12" s="31" customFormat="1" ht="11.25">
      <c r="A96" s="23" t="s">
        <v>278</v>
      </c>
      <c r="B96" s="32">
        <v>1098</v>
      </c>
      <c r="C96" s="39" t="s">
        <v>279</v>
      </c>
      <c r="D96" s="40" t="s">
        <v>66</v>
      </c>
      <c r="E96" s="41" t="s">
        <v>14</v>
      </c>
      <c r="F96" s="41" t="s">
        <v>29</v>
      </c>
      <c r="G96" s="41" t="s">
        <v>35</v>
      </c>
      <c r="H96" s="42" t="s">
        <v>36</v>
      </c>
      <c r="I96" s="36">
        <v>514</v>
      </c>
      <c r="J96" s="57" t="s">
        <v>52</v>
      </c>
      <c r="K96" s="38">
        <v>1</v>
      </c>
      <c r="L96" s="49"/>
    </row>
    <row r="97" spans="1:11" s="31" customFormat="1" ht="11.25">
      <c r="A97" s="23" t="s">
        <v>280</v>
      </c>
      <c r="B97" s="32">
        <v>1099</v>
      </c>
      <c r="C97" s="33" t="s">
        <v>281</v>
      </c>
      <c r="D97" s="34" t="s">
        <v>46</v>
      </c>
      <c r="E97" s="32" t="s">
        <v>13</v>
      </c>
      <c r="F97" s="32" t="s">
        <v>29</v>
      </c>
      <c r="G97" s="32" t="s">
        <v>35</v>
      </c>
      <c r="H97" s="35" t="s">
        <v>36</v>
      </c>
      <c r="I97" s="36">
        <v>312</v>
      </c>
      <c r="J97" s="57">
        <v>2</v>
      </c>
      <c r="K97" s="38">
        <v>2</v>
      </c>
    </row>
    <row r="98" spans="1:12" s="31" customFormat="1" ht="11.25">
      <c r="A98" s="23" t="s">
        <v>282</v>
      </c>
      <c r="B98" s="32">
        <v>1100</v>
      </c>
      <c r="C98" s="39" t="s">
        <v>283</v>
      </c>
      <c r="D98" s="40" t="s">
        <v>95</v>
      </c>
      <c r="E98" s="41" t="s">
        <v>14</v>
      </c>
      <c r="F98" s="41" t="s">
        <v>29</v>
      </c>
      <c r="G98" s="41" t="s">
        <v>35</v>
      </c>
      <c r="H98" s="42" t="s">
        <v>36</v>
      </c>
      <c r="I98" s="36">
        <v>461</v>
      </c>
      <c r="J98" s="57">
        <v>1</v>
      </c>
      <c r="K98" s="43">
        <v>1</v>
      </c>
      <c r="L98" s="44" t="s">
        <v>111</v>
      </c>
    </row>
    <row r="99" spans="1:12" s="31" customFormat="1" ht="11.25">
      <c r="A99" s="23" t="s">
        <v>284</v>
      </c>
      <c r="B99" s="32">
        <v>1101</v>
      </c>
      <c r="C99" s="39" t="s">
        <v>285</v>
      </c>
      <c r="D99" s="40" t="s">
        <v>46</v>
      </c>
      <c r="E99" s="41" t="s">
        <v>14</v>
      </c>
      <c r="F99" s="41" t="s">
        <v>29</v>
      </c>
      <c r="G99" s="41" t="s">
        <v>35</v>
      </c>
      <c r="H99" s="42" t="s">
        <v>36</v>
      </c>
      <c r="I99" s="36">
        <v>342</v>
      </c>
      <c r="J99" s="57">
        <v>1</v>
      </c>
      <c r="K99" s="43">
        <v>2</v>
      </c>
      <c r="L99" s="44" t="s">
        <v>286</v>
      </c>
    </row>
    <row r="100" spans="1:12" s="31" customFormat="1" ht="11.25">
      <c r="A100" s="23" t="s">
        <v>287</v>
      </c>
      <c r="B100" s="32">
        <v>1102</v>
      </c>
      <c r="C100" s="39" t="s">
        <v>288</v>
      </c>
      <c r="D100" s="40" t="s">
        <v>39</v>
      </c>
      <c r="E100" s="41" t="s">
        <v>14</v>
      </c>
      <c r="F100" s="41" t="s">
        <v>29</v>
      </c>
      <c r="G100" s="41" t="s">
        <v>35</v>
      </c>
      <c r="H100" s="42" t="s">
        <v>118</v>
      </c>
      <c r="I100" s="36">
        <v>357</v>
      </c>
      <c r="J100" s="57">
        <v>1</v>
      </c>
      <c r="K100" s="38">
        <v>2</v>
      </c>
      <c r="L100" s="49"/>
    </row>
    <row r="101" spans="1:12" s="31" customFormat="1" ht="11.25">
      <c r="A101" s="23" t="s">
        <v>289</v>
      </c>
      <c r="B101" s="32">
        <v>1113</v>
      </c>
      <c r="C101" s="39" t="s">
        <v>121</v>
      </c>
      <c r="D101" s="40" t="s">
        <v>50</v>
      </c>
      <c r="E101" s="41" t="s">
        <v>14</v>
      </c>
      <c r="F101" s="41" t="s">
        <v>29</v>
      </c>
      <c r="G101" s="41" t="s">
        <v>35</v>
      </c>
      <c r="H101" s="42" t="s">
        <v>59</v>
      </c>
      <c r="I101" s="36">
        <v>322</v>
      </c>
      <c r="J101" s="57">
        <v>1</v>
      </c>
      <c r="K101" s="38">
        <v>2</v>
      </c>
      <c r="L101" s="49"/>
    </row>
    <row r="102" spans="1:12" s="31" customFormat="1" ht="11.25">
      <c r="A102" s="23" t="s">
        <v>290</v>
      </c>
      <c r="B102" s="32">
        <v>1114</v>
      </c>
      <c r="C102" s="39" t="s">
        <v>291</v>
      </c>
      <c r="D102" s="40" t="s">
        <v>292</v>
      </c>
      <c r="E102" s="41" t="s">
        <v>14</v>
      </c>
      <c r="F102" s="41" t="s">
        <v>14</v>
      </c>
      <c r="G102" s="41" t="s">
        <v>125</v>
      </c>
      <c r="H102" s="42" t="s">
        <v>293</v>
      </c>
      <c r="I102" s="36">
        <v>176</v>
      </c>
      <c r="J102" s="57">
        <v>2</v>
      </c>
      <c r="K102" s="38">
        <v>3</v>
      </c>
      <c r="L102" s="49"/>
    </row>
    <row r="103" spans="1:14" s="55" customFormat="1" ht="12.75">
      <c r="A103" s="23" t="s">
        <v>294</v>
      </c>
      <c r="B103" s="50">
        <v>1116</v>
      </c>
      <c r="C103" s="51" t="s">
        <v>295</v>
      </c>
      <c r="D103" s="52" t="s">
        <v>296</v>
      </c>
      <c r="E103" s="50" t="s">
        <v>13</v>
      </c>
      <c r="F103" s="32" t="s">
        <v>29</v>
      </c>
      <c r="G103" s="32" t="s">
        <v>30</v>
      </c>
      <c r="H103" s="35" t="s">
        <v>40</v>
      </c>
      <c r="I103" s="36">
        <v>0</v>
      </c>
      <c r="J103" s="57">
        <v>3</v>
      </c>
      <c r="K103" s="43">
        <v>4</v>
      </c>
      <c r="L103" s="49" t="s">
        <v>78</v>
      </c>
      <c r="M103" s="53"/>
      <c r="N103" s="54"/>
    </row>
    <row r="104" spans="1:11" s="31" customFormat="1" ht="11.25">
      <c r="A104" s="23" t="s">
        <v>297</v>
      </c>
      <c r="B104" s="32">
        <v>1134</v>
      </c>
      <c r="C104" s="33" t="s">
        <v>298</v>
      </c>
      <c r="D104" s="34" t="s">
        <v>34</v>
      </c>
      <c r="E104" s="32" t="s">
        <v>13</v>
      </c>
      <c r="F104" s="32" t="s">
        <v>29</v>
      </c>
      <c r="G104" s="32" t="s">
        <v>35</v>
      </c>
      <c r="H104" s="35" t="s">
        <v>36</v>
      </c>
      <c r="I104" s="36">
        <v>268</v>
      </c>
      <c r="J104" s="57">
        <v>2</v>
      </c>
      <c r="K104" s="38">
        <v>3</v>
      </c>
    </row>
    <row r="105" spans="1:12" s="31" customFormat="1" ht="11.25">
      <c r="A105" s="23" t="s">
        <v>299</v>
      </c>
      <c r="B105" s="32">
        <v>1135</v>
      </c>
      <c r="C105" s="39" t="s">
        <v>300</v>
      </c>
      <c r="D105" s="40" t="s">
        <v>107</v>
      </c>
      <c r="E105" s="41" t="s">
        <v>14</v>
      </c>
      <c r="F105" s="41" t="s">
        <v>29</v>
      </c>
      <c r="G105" s="41" t="s">
        <v>35</v>
      </c>
      <c r="H105" s="42" t="s">
        <v>36</v>
      </c>
      <c r="I105" s="36">
        <v>37</v>
      </c>
      <c r="J105" s="37">
        <v>3</v>
      </c>
      <c r="K105" s="38">
        <v>4</v>
      </c>
      <c r="L105" s="49"/>
    </row>
    <row r="106" spans="1:12" s="31" customFormat="1" ht="11.25">
      <c r="A106" s="23" t="s">
        <v>301</v>
      </c>
      <c r="B106" s="32">
        <v>1136</v>
      </c>
      <c r="C106" s="33" t="s">
        <v>302</v>
      </c>
      <c r="D106" s="34" t="s">
        <v>155</v>
      </c>
      <c r="E106" s="32" t="s">
        <v>13</v>
      </c>
      <c r="F106" s="32" t="s">
        <v>29</v>
      </c>
      <c r="G106" s="32" t="s">
        <v>35</v>
      </c>
      <c r="H106" s="35" t="s">
        <v>36</v>
      </c>
      <c r="I106" s="36">
        <v>148</v>
      </c>
      <c r="J106" s="37">
        <v>2</v>
      </c>
      <c r="K106" s="43">
        <v>3</v>
      </c>
      <c r="L106" s="49" t="s">
        <v>78</v>
      </c>
    </row>
    <row r="107" spans="1:14" s="55" customFormat="1" ht="12.75">
      <c r="A107" s="23" t="s">
        <v>303</v>
      </c>
      <c r="B107" s="50">
        <v>1145</v>
      </c>
      <c r="C107" s="58" t="s">
        <v>304</v>
      </c>
      <c r="D107" s="59" t="s">
        <v>305</v>
      </c>
      <c r="E107" s="60" t="s">
        <v>14</v>
      </c>
      <c r="F107" s="41" t="s">
        <v>14</v>
      </c>
      <c r="G107" s="41" t="s">
        <v>125</v>
      </c>
      <c r="H107" s="61" t="s">
        <v>306</v>
      </c>
      <c r="I107" s="62">
        <v>0</v>
      </c>
      <c r="J107" s="37">
        <v>3</v>
      </c>
      <c r="K107" s="43">
        <v>4</v>
      </c>
      <c r="L107" s="49" t="s">
        <v>78</v>
      </c>
      <c r="M107" s="53"/>
      <c r="N107" s="54"/>
    </row>
    <row r="108" spans="1:14" s="55" customFormat="1" ht="12.75">
      <c r="A108" s="23" t="s">
        <v>307</v>
      </c>
      <c r="B108" s="50">
        <v>1149</v>
      </c>
      <c r="C108" s="58" t="s">
        <v>308</v>
      </c>
      <c r="D108" s="59" t="s">
        <v>305</v>
      </c>
      <c r="E108" s="60" t="s">
        <v>14</v>
      </c>
      <c r="F108" s="41" t="s">
        <v>29</v>
      </c>
      <c r="G108" s="41" t="s">
        <v>35</v>
      </c>
      <c r="H108" s="61" t="s">
        <v>36</v>
      </c>
      <c r="I108" s="62">
        <v>0</v>
      </c>
      <c r="J108" s="37">
        <v>1</v>
      </c>
      <c r="K108" s="43">
        <v>2</v>
      </c>
      <c r="L108" s="49" t="s">
        <v>78</v>
      </c>
      <c r="M108" s="53"/>
      <c r="N108" s="54"/>
    </row>
    <row r="109" spans="1:12" s="31" customFormat="1" ht="11.25">
      <c r="A109" s="23" t="s">
        <v>309</v>
      </c>
      <c r="B109" s="32">
        <v>1150</v>
      </c>
      <c r="C109" s="39" t="s">
        <v>310</v>
      </c>
      <c r="D109" s="40" t="s">
        <v>162</v>
      </c>
      <c r="E109" s="41" t="s">
        <v>14</v>
      </c>
      <c r="F109" s="41" t="s">
        <v>29</v>
      </c>
      <c r="G109" s="41" t="s">
        <v>35</v>
      </c>
      <c r="H109" s="42" t="s">
        <v>59</v>
      </c>
      <c r="I109" s="36">
        <v>0</v>
      </c>
      <c r="J109" s="37">
        <v>4</v>
      </c>
      <c r="K109" s="38" t="s">
        <v>85</v>
      </c>
      <c r="L109" s="49"/>
    </row>
    <row r="110" spans="1:12" s="31" customFormat="1" ht="11.25">
      <c r="A110" s="23" t="s">
        <v>311</v>
      </c>
      <c r="B110" s="32">
        <v>1156</v>
      </c>
      <c r="C110" s="39" t="s">
        <v>250</v>
      </c>
      <c r="D110" s="40" t="s">
        <v>312</v>
      </c>
      <c r="E110" s="41" t="s">
        <v>14</v>
      </c>
      <c r="F110" s="41" t="s">
        <v>29</v>
      </c>
      <c r="G110" s="41" t="s">
        <v>30</v>
      </c>
      <c r="H110" s="42" t="s">
        <v>198</v>
      </c>
      <c r="I110" s="36">
        <v>335</v>
      </c>
      <c r="J110" s="37">
        <v>2</v>
      </c>
      <c r="K110" s="38">
        <v>2</v>
      </c>
      <c r="L110" s="49"/>
    </row>
    <row r="111" spans="1:14" s="55" customFormat="1" ht="12.75">
      <c r="A111" s="23" t="s">
        <v>313</v>
      </c>
      <c r="B111" s="50">
        <v>1171</v>
      </c>
      <c r="C111" s="63" t="s">
        <v>314</v>
      </c>
      <c r="D111" s="64" t="s">
        <v>315</v>
      </c>
      <c r="E111" s="47" t="s">
        <v>74</v>
      </c>
      <c r="F111" s="47" t="s">
        <v>14</v>
      </c>
      <c r="G111" s="47" t="s">
        <v>15</v>
      </c>
      <c r="H111" s="65" t="s">
        <v>316</v>
      </c>
      <c r="I111" s="62">
        <v>0</v>
      </c>
      <c r="J111" s="37">
        <v>4</v>
      </c>
      <c r="K111" s="43">
        <v>5</v>
      </c>
      <c r="L111" s="49" t="s">
        <v>78</v>
      </c>
      <c r="M111" s="53"/>
      <c r="N111" s="54"/>
    </row>
    <row r="112" spans="1:12" s="31" customFormat="1" ht="11.25">
      <c r="A112" s="23" t="s">
        <v>317</v>
      </c>
      <c r="B112" s="32">
        <v>1203</v>
      </c>
      <c r="C112" s="39" t="s">
        <v>318</v>
      </c>
      <c r="D112" s="40" t="s">
        <v>305</v>
      </c>
      <c r="E112" s="41" t="s">
        <v>14</v>
      </c>
      <c r="F112" s="41" t="s">
        <v>29</v>
      </c>
      <c r="G112" s="41" t="s">
        <v>30</v>
      </c>
      <c r="H112" s="42" t="s">
        <v>82</v>
      </c>
      <c r="I112" s="36">
        <v>243</v>
      </c>
      <c r="J112" s="37">
        <v>2</v>
      </c>
      <c r="K112" s="38">
        <v>2</v>
      </c>
      <c r="L112" s="49"/>
    </row>
    <row r="113" spans="1:12" s="31" customFormat="1" ht="11.25">
      <c r="A113" s="23" t="s">
        <v>319</v>
      </c>
      <c r="B113" s="32">
        <v>1212</v>
      </c>
      <c r="C113" s="39" t="s">
        <v>320</v>
      </c>
      <c r="D113" s="40" t="s">
        <v>21</v>
      </c>
      <c r="E113" s="41" t="s">
        <v>14</v>
      </c>
      <c r="F113" s="41" t="s">
        <v>29</v>
      </c>
      <c r="G113" s="41" t="s">
        <v>35</v>
      </c>
      <c r="H113" s="42" t="s">
        <v>77</v>
      </c>
      <c r="I113" s="36">
        <v>80</v>
      </c>
      <c r="J113" s="37">
        <v>2</v>
      </c>
      <c r="K113" s="38">
        <v>3</v>
      </c>
      <c r="L113" s="49"/>
    </row>
    <row r="114" spans="1:12" s="31" customFormat="1" ht="11.25">
      <c r="A114" s="23" t="s">
        <v>321</v>
      </c>
      <c r="B114" s="32">
        <v>1239</v>
      </c>
      <c r="C114" s="39" t="s">
        <v>322</v>
      </c>
      <c r="D114" s="40" t="s">
        <v>124</v>
      </c>
      <c r="E114" s="41" t="s">
        <v>14</v>
      </c>
      <c r="F114" s="41" t="s">
        <v>14</v>
      </c>
      <c r="G114" s="41" t="s">
        <v>125</v>
      </c>
      <c r="H114" s="42" t="s">
        <v>323</v>
      </c>
      <c r="I114" s="36">
        <v>90</v>
      </c>
      <c r="J114" s="37">
        <v>3</v>
      </c>
      <c r="K114" s="38">
        <v>3</v>
      </c>
      <c r="L114" s="49"/>
    </row>
    <row r="115" spans="1:12" s="31" customFormat="1" ht="11.25">
      <c r="A115" s="23" t="s">
        <v>324</v>
      </c>
      <c r="B115" s="32">
        <v>1240</v>
      </c>
      <c r="C115" s="39" t="s">
        <v>322</v>
      </c>
      <c r="D115" s="40" t="s">
        <v>107</v>
      </c>
      <c r="E115" s="41" t="s">
        <v>14</v>
      </c>
      <c r="F115" s="41" t="s">
        <v>14</v>
      </c>
      <c r="G115" s="41" t="s">
        <v>125</v>
      </c>
      <c r="H115" s="42" t="s">
        <v>323</v>
      </c>
      <c r="I115" s="36">
        <v>425</v>
      </c>
      <c r="J115" s="37">
        <v>2</v>
      </c>
      <c r="K115" s="38">
        <v>1</v>
      </c>
      <c r="L115" s="49"/>
    </row>
    <row r="116" spans="1:12" s="31" customFormat="1" ht="11.25">
      <c r="A116" s="23" t="s">
        <v>325</v>
      </c>
      <c r="B116" s="32">
        <v>1241</v>
      </c>
      <c r="C116" s="39" t="s">
        <v>322</v>
      </c>
      <c r="D116" s="40" t="s">
        <v>326</v>
      </c>
      <c r="E116" s="41" t="s">
        <v>14</v>
      </c>
      <c r="F116" s="41" t="s">
        <v>14</v>
      </c>
      <c r="G116" s="41" t="s">
        <v>125</v>
      </c>
      <c r="H116" s="42" t="s">
        <v>306</v>
      </c>
      <c r="I116" s="36">
        <v>436</v>
      </c>
      <c r="J116" s="37">
        <v>1</v>
      </c>
      <c r="K116" s="38">
        <v>1</v>
      </c>
      <c r="L116" s="49"/>
    </row>
    <row r="117" spans="1:11" s="31" customFormat="1" ht="11.25">
      <c r="A117" s="23" t="s">
        <v>327</v>
      </c>
      <c r="B117" s="32">
        <v>1242</v>
      </c>
      <c r="C117" s="33" t="s">
        <v>328</v>
      </c>
      <c r="D117" s="34" t="s">
        <v>329</v>
      </c>
      <c r="E117" s="32" t="s">
        <v>13</v>
      </c>
      <c r="F117" s="32" t="s">
        <v>14</v>
      </c>
      <c r="G117" s="32" t="s">
        <v>125</v>
      </c>
      <c r="H117" s="35" t="s">
        <v>323</v>
      </c>
      <c r="I117" s="36">
        <v>224</v>
      </c>
      <c r="J117" s="37">
        <v>3</v>
      </c>
      <c r="K117" s="38">
        <v>3</v>
      </c>
    </row>
    <row r="118" spans="1:12" s="31" customFormat="1" ht="11.25">
      <c r="A118" s="23" t="s">
        <v>330</v>
      </c>
      <c r="B118" s="32">
        <v>1249</v>
      </c>
      <c r="C118" s="39" t="s">
        <v>68</v>
      </c>
      <c r="D118" s="40" t="s">
        <v>69</v>
      </c>
      <c r="E118" s="41" t="s">
        <v>14</v>
      </c>
      <c r="F118" s="41" t="s">
        <v>29</v>
      </c>
      <c r="G118" s="41" t="s">
        <v>35</v>
      </c>
      <c r="H118" s="42" t="s">
        <v>70</v>
      </c>
      <c r="I118" s="36">
        <v>251</v>
      </c>
      <c r="J118" s="37">
        <v>4</v>
      </c>
      <c r="K118" s="38">
        <v>2</v>
      </c>
      <c r="L118" s="49"/>
    </row>
    <row r="119" spans="1:12" s="31" customFormat="1" ht="11.25">
      <c r="A119" s="23" t="s">
        <v>331</v>
      </c>
      <c r="B119" s="32">
        <v>1278</v>
      </c>
      <c r="C119" s="39" t="s">
        <v>332</v>
      </c>
      <c r="D119" s="40" t="s">
        <v>55</v>
      </c>
      <c r="E119" s="41" t="s">
        <v>14</v>
      </c>
      <c r="F119" s="41" t="s">
        <v>29</v>
      </c>
      <c r="G119" s="41" t="s">
        <v>35</v>
      </c>
      <c r="H119" s="42" t="s">
        <v>59</v>
      </c>
      <c r="I119" s="36">
        <v>14</v>
      </c>
      <c r="J119" s="37">
        <v>4</v>
      </c>
      <c r="K119" s="38">
        <v>4</v>
      </c>
      <c r="L119" s="49"/>
    </row>
    <row r="120" spans="1:11" s="31" customFormat="1" ht="11.25">
      <c r="A120" s="23" t="s">
        <v>333</v>
      </c>
      <c r="B120" s="32">
        <v>1284</v>
      </c>
      <c r="C120" s="33" t="s">
        <v>334</v>
      </c>
      <c r="D120" s="34" t="s">
        <v>155</v>
      </c>
      <c r="E120" s="32" t="s">
        <v>13</v>
      </c>
      <c r="F120" s="32" t="s">
        <v>29</v>
      </c>
      <c r="G120" s="32" t="s">
        <v>35</v>
      </c>
      <c r="H120" s="35" t="s">
        <v>47</v>
      </c>
      <c r="I120" s="36">
        <v>176</v>
      </c>
      <c r="J120" s="37">
        <v>4</v>
      </c>
      <c r="K120" s="38">
        <v>4</v>
      </c>
    </row>
    <row r="121" spans="1:12" s="31" customFormat="1" ht="11.25">
      <c r="A121" s="23" t="s">
        <v>335</v>
      </c>
      <c r="B121" s="32">
        <v>1295</v>
      </c>
      <c r="C121" s="39" t="s">
        <v>233</v>
      </c>
      <c r="D121" s="40" t="s">
        <v>234</v>
      </c>
      <c r="E121" s="41" t="s">
        <v>14</v>
      </c>
      <c r="F121" s="41" t="s">
        <v>29</v>
      </c>
      <c r="G121" s="41" t="s">
        <v>30</v>
      </c>
      <c r="H121" s="42" t="s">
        <v>231</v>
      </c>
      <c r="I121" s="36">
        <v>309</v>
      </c>
      <c r="J121" s="37">
        <v>3</v>
      </c>
      <c r="K121" s="38">
        <v>2</v>
      </c>
      <c r="L121" s="49"/>
    </row>
    <row r="122" spans="1:12" s="31" customFormat="1" ht="11.25">
      <c r="A122" s="23" t="s">
        <v>336</v>
      </c>
      <c r="B122" s="32">
        <v>1301</v>
      </c>
      <c r="C122" s="39" t="s">
        <v>337</v>
      </c>
      <c r="D122" s="40" t="s">
        <v>95</v>
      </c>
      <c r="E122" s="41" t="s">
        <v>14</v>
      </c>
      <c r="F122" s="41" t="s">
        <v>29</v>
      </c>
      <c r="G122" s="41" t="s">
        <v>30</v>
      </c>
      <c r="H122" s="42" t="s">
        <v>198</v>
      </c>
      <c r="I122" s="36">
        <v>496</v>
      </c>
      <c r="J122" s="37">
        <v>2</v>
      </c>
      <c r="K122" s="38">
        <v>1</v>
      </c>
      <c r="L122" s="49"/>
    </row>
    <row r="123" spans="1:12" s="31" customFormat="1" ht="11.25">
      <c r="A123" s="23" t="s">
        <v>338</v>
      </c>
      <c r="B123" s="32">
        <v>1315</v>
      </c>
      <c r="C123" s="39" t="s">
        <v>339</v>
      </c>
      <c r="D123" s="40" t="s">
        <v>340</v>
      </c>
      <c r="E123" s="41" t="s">
        <v>14</v>
      </c>
      <c r="F123" s="41" t="s">
        <v>14</v>
      </c>
      <c r="G123" s="41" t="s">
        <v>15</v>
      </c>
      <c r="H123" s="42" t="s">
        <v>51</v>
      </c>
      <c r="I123" s="36">
        <v>53</v>
      </c>
      <c r="J123" s="37">
        <v>3</v>
      </c>
      <c r="K123" s="38">
        <v>4</v>
      </c>
      <c r="L123" s="49"/>
    </row>
    <row r="124" spans="1:12" s="31" customFormat="1" ht="11.25">
      <c r="A124" s="23" t="s">
        <v>341</v>
      </c>
      <c r="B124" s="32">
        <v>1317</v>
      </c>
      <c r="C124" s="39" t="s">
        <v>342</v>
      </c>
      <c r="D124" s="40" t="s">
        <v>46</v>
      </c>
      <c r="E124" s="41" t="s">
        <v>14</v>
      </c>
      <c r="F124" s="41" t="s">
        <v>29</v>
      </c>
      <c r="G124" s="41" t="s">
        <v>35</v>
      </c>
      <c r="H124" s="42" t="s">
        <v>77</v>
      </c>
      <c r="I124" s="36">
        <v>0</v>
      </c>
      <c r="J124" s="37" t="s">
        <v>85</v>
      </c>
      <c r="K124" s="38" t="s">
        <v>85</v>
      </c>
      <c r="L124" s="49"/>
    </row>
    <row r="125" spans="1:15" s="31" customFormat="1" ht="11.25">
      <c r="A125" s="23" t="s">
        <v>343</v>
      </c>
      <c r="B125" s="32">
        <v>1324</v>
      </c>
      <c r="C125" s="39" t="s">
        <v>344</v>
      </c>
      <c r="D125" s="40" t="s">
        <v>345</v>
      </c>
      <c r="E125" s="41" t="s">
        <v>14</v>
      </c>
      <c r="F125" s="41" t="s">
        <v>29</v>
      </c>
      <c r="G125" s="41" t="s">
        <v>35</v>
      </c>
      <c r="H125" s="42" t="s">
        <v>118</v>
      </c>
      <c r="I125" s="36">
        <v>241</v>
      </c>
      <c r="J125" s="37">
        <v>4</v>
      </c>
      <c r="K125" s="38">
        <v>2</v>
      </c>
      <c r="L125" s="66"/>
      <c r="M125" s="67"/>
      <c r="N125" s="67"/>
      <c r="O125" s="67"/>
    </row>
    <row r="126" spans="1:14" s="55" customFormat="1" ht="12.75">
      <c r="A126" s="23"/>
      <c r="B126" s="50">
        <v>1353</v>
      </c>
      <c r="C126" s="39" t="s">
        <v>241</v>
      </c>
      <c r="D126" s="40" t="s">
        <v>346</v>
      </c>
      <c r="E126" s="41" t="s">
        <v>14</v>
      </c>
      <c r="F126" s="41" t="s">
        <v>29</v>
      </c>
      <c r="G126" s="41" t="s">
        <v>30</v>
      </c>
      <c r="H126" s="42" t="s">
        <v>347</v>
      </c>
      <c r="I126" s="36">
        <v>0</v>
      </c>
      <c r="J126" s="37">
        <v>4</v>
      </c>
      <c r="K126" s="43" t="s">
        <v>85</v>
      </c>
      <c r="L126" s="68" t="s">
        <v>348</v>
      </c>
      <c r="M126" s="69"/>
      <c r="N126" s="70"/>
    </row>
    <row r="127" spans="1:14" s="55" customFormat="1" ht="12.75">
      <c r="A127" s="23" t="s">
        <v>349</v>
      </c>
      <c r="B127" s="50">
        <v>1360</v>
      </c>
      <c r="C127" s="58" t="s">
        <v>350</v>
      </c>
      <c r="D127" s="59" t="s">
        <v>351</v>
      </c>
      <c r="E127" s="60" t="s">
        <v>14</v>
      </c>
      <c r="F127" s="41" t="s">
        <v>29</v>
      </c>
      <c r="G127" s="41" t="s">
        <v>30</v>
      </c>
      <c r="H127" s="42" t="s">
        <v>198</v>
      </c>
      <c r="I127" s="36">
        <v>0</v>
      </c>
      <c r="J127" s="37">
        <v>4</v>
      </c>
      <c r="K127" s="43" t="s">
        <v>85</v>
      </c>
      <c r="L127" s="49" t="s">
        <v>78</v>
      </c>
      <c r="M127" s="53"/>
      <c r="N127" s="54"/>
    </row>
    <row r="128" spans="1:12" s="31" customFormat="1" ht="11.25">
      <c r="A128" s="23" t="s">
        <v>352</v>
      </c>
      <c r="B128" s="32">
        <v>1367</v>
      </c>
      <c r="C128" s="39" t="s">
        <v>353</v>
      </c>
      <c r="D128" s="40" t="s">
        <v>354</v>
      </c>
      <c r="E128" s="41" t="s">
        <v>14</v>
      </c>
      <c r="F128" s="41" t="s">
        <v>29</v>
      </c>
      <c r="G128" s="41" t="s">
        <v>35</v>
      </c>
      <c r="H128" s="42" t="s">
        <v>59</v>
      </c>
      <c r="I128" s="36">
        <v>122</v>
      </c>
      <c r="J128" s="37">
        <v>4</v>
      </c>
      <c r="K128" s="38">
        <v>3</v>
      </c>
      <c r="L128" s="49"/>
    </row>
    <row r="129" spans="1:12" s="31" customFormat="1" ht="11.25">
      <c r="A129" s="23" t="s">
        <v>355</v>
      </c>
      <c r="B129" s="32">
        <v>1370</v>
      </c>
      <c r="C129" s="39" t="s">
        <v>356</v>
      </c>
      <c r="D129" s="40" t="s">
        <v>357</v>
      </c>
      <c r="E129" s="41" t="s">
        <v>14</v>
      </c>
      <c r="F129" s="41" t="s">
        <v>14</v>
      </c>
      <c r="G129" s="41" t="s">
        <v>125</v>
      </c>
      <c r="H129" s="42" t="s">
        <v>273</v>
      </c>
      <c r="I129" s="36">
        <v>83</v>
      </c>
      <c r="J129" s="37">
        <v>4</v>
      </c>
      <c r="K129" s="38">
        <v>3</v>
      </c>
      <c r="L129" s="49"/>
    </row>
    <row r="130" spans="1:12" s="31" customFormat="1" ht="11.25">
      <c r="A130" s="23" t="s">
        <v>358</v>
      </c>
      <c r="B130" s="32">
        <v>1371</v>
      </c>
      <c r="C130" s="39" t="s">
        <v>359</v>
      </c>
      <c r="D130" s="40" t="s">
        <v>50</v>
      </c>
      <c r="E130" s="41" t="s">
        <v>14</v>
      </c>
      <c r="F130" s="41" t="s">
        <v>29</v>
      </c>
      <c r="G130" s="41" t="s">
        <v>35</v>
      </c>
      <c r="H130" s="42" t="s">
        <v>118</v>
      </c>
      <c r="I130" s="36">
        <v>201</v>
      </c>
      <c r="J130" s="37">
        <v>2</v>
      </c>
      <c r="K130" s="38">
        <v>3</v>
      </c>
      <c r="L130" s="49"/>
    </row>
    <row r="131" spans="1:12" s="31" customFormat="1" ht="11.25">
      <c r="A131" s="23" t="s">
        <v>360</v>
      </c>
      <c r="B131" s="32">
        <v>1372</v>
      </c>
      <c r="C131" s="39" t="s">
        <v>359</v>
      </c>
      <c r="D131" s="40" t="s">
        <v>21</v>
      </c>
      <c r="E131" s="41" t="s">
        <v>14</v>
      </c>
      <c r="F131" s="41" t="s">
        <v>29</v>
      </c>
      <c r="G131" s="41" t="s">
        <v>35</v>
      </c>
      <c r="H131" s="42" t="s">
        <v>118</v>
      </c>
      <c r="I131" s="36">
        <v>405</v>
      </c>
      <c r="J131" s="37">
        <v>3</v>
      </c>
      <c r="K131" s="38">
        <v>1</v>
      </c>
      <c r="L131" s="49"/>
    </row>
    <row r="132" spans="1:12" s="31" customFormat="1" ht="11.25">
      <c r="A132" s="23" t="s">
        <v>361</v>
      </c>
      <c r="B132" s="32">
        <v>1376</v>
      </c>
      <c r="C132" s="39" t="s">
        <v>362</v>
      </c>
      <c r="D132" s="40" t="s">
        <v>312</v>
      </c>
      <c r="E132" s="41" t="s">
        <v>14</v>
      </c>
      <c r="F132" s="41" t="s">
        <v>14</v>
      </c>
      <c r="G132" s="41" t="s">
        <v>15</v>
      </c>
      <c r="H132" s="42" t="s">
        <v>99</v>
      </c>
      <c r="I132" s="36">
        <v>588</v>
      </c>
      <c r="J132" s="37">
        <v>1</v>
      </c>
      <c r="K132" s="38" t="s">
        <v>52</v>
      </c>
      <c r="L132" s="49"/>
    </row>
    <row r="133" spans="1:14" s="55" customFormat="1" ht="12.75">
      <c r="A133" s="23" t="s">
        <v>363</v>
      </c>
      <c r="B133" s="50">
        <v>1377</v>
      </c>
      <c r="C133" s="58" t="s">
        <v>364</v>
      </c>
      <c r="D133" s="59" t="s">
        <v>365</v>
      </c>
      <c r="E133" s="60" t="s">
        <v>14</v>
      </c>
      <c r="F133" s="41" t="s">
        <v>29</v>
      </c>
      <c r="G133" s="41" t="s">
        <v>30</v>
      </c>
      <c r="H133" s="42" t="s">
        <v>82</v>
      </c>
      <c r="I133" s="36">
        <v>0</v>
      </c>
      <c r="J133" s="37">
        <v>3</v>
      </c>
      <c r="K133" s="43">
        <v>4</v>
      </c>
      <c r="L133" s="49" t="s">
        <v>78</v>
      </c>
      <c r="M133" s="53"/>
      <c r="N133" s="54"/>
    </row>
    <row r="134" spans="1:12" s="31" customFormat="1" ht="11.25">
      <c r="A134" s="23" t="s">
        <v>366</v>
      </c>
      <c r="B134" s="32">
        <v>1382</v>
      </c>
      <c r="C134" s="39" t="s">
        <v>367</v>
      </c>
      <c r="D134" s="40" t="s">
        <v>312</v>
      </c>
      <c r="E134" s="41" t="s">
        <v>14</v>
      </c>
      <c r="F134" s="41" t="s">
        <v>14</v>
      </c>
      <c r="G134" s="41" t="s">
        <v>15</v>
      </c>
      <c r="H134" s="42" t="s">
        <v>316</v>
      </c>
      <c r="I134" s="36">
        <v>266</v>
      </c>
      <c r="J134" s="37">
        <v>2</v>
      </c>
      <c r="K134" s="38">
        <v>2</v>
      </c>
      <c r="L134" s="49"/>
    </row>
    <row r="135" spans="1:11" s="31" customFormat="1" ht="11.25">
      <c r="A135" s="23" t="s">
        <v>368</v>
      </c>
      <c r="B135" s="32">
        <v>1387</v>
      </c>
      <c r="C135" s="33" t="s">
        <v>369</v>
      </c>
      <c r="D135" s="34" t="s">
        <v>370</v>
      </c>
      <c r="E135" s="32" t="s">
        <v>13</v>
      </c>
      <c r="F135" s="32" t="s">
        <v>29</v>
      </c>
      <c r="G135" s="32" t="s">
        <v>35</v>
      </c>
      <c r="H135" s="35" t="s">
        <v>59</v>
      </c>
      <c r="I135" s="36">
        <v>247</v>
      </c>
      <c r="J135" s="37">
        <v>3</v>
      </c>
      <c r="K135" s="38">
        <v>3</v>
      </c>
    </row>
    <row r="136" spans="1:11" s="31" customFormat="1" ht="11.25">
      <c r="A136" s="23" t="s">
        <v>371</v>
      </c>
      <c r="B136" s="32">
        <v>1388</v>
      </c>
      <c r="C136" s="45" t="s">
        <v>372</v>
      </c>
      <c r="D136" s="46" t="s">
        <v>315</v>
      </c>
      <c r="E136" s="47" t="s">
        <v>74</v>
      </c>
      <c r="F136" s="47" t="s">
        <v>29</v>
      </c>
      <c r="G136" s="47" t="s">
        <v>35</v>
      </c>
      <c r="H136" s="48" t="s">
        <v>59</v>
      </c>
      <c r="I136" s="36">
        <v>317</v>
      </c>
      <c r="J136" s="37">
        <v>2</v>
      </c>
      <c r="K136" s="38">
        <v>2</v>
      </c>
    </row>
    <row r="137" spans="1:12" s="31" customFormat="1" ht="11.25">
      <c r="A137" s="23" t="s">
        <v>373</v>
      </c>
      <c r="B137" s="32">
        <v>1395</v>
      </c>
      <c r="C137" s="39" t="s">
        <v>374</v>
      </c>
      <c r="D137" s="40" t="s">
        <v>81</v>
      </c>
      <c r="E137" s="41" t="s">
        <v>14</v>
      </c>
      <c r="F137" s="41" t="s">
        <v>29</v>
      </c>
      <c r="G137" s="41" t="s">
        <v>30</v>
      </c>
      <c r="H137" s="42" t="s">
        <v>40</v>
      </c>
      <c r="I137" s="36">
        <v>49</v>
      </c>
      <c r="J137" s="37">
        <v>4</v>
      </c>
      <c r="K137" s="38">
        <v>4</v>
      </c>
      <c r="L137" s="49"/>
    </row>
    <row r="138" spans="1:12" s="31" customFormat="1" ht="11.25">
      <c r="A138" s="23" t="s">
        <v>375</v>
      </c>
      <c r="B138" s="32">
        <v>1397</v>
      </c>
      <c r="C138" s="39" t="s">
        <v>376</v>
      </c>
      <c r="D138" s="40" t="s">
        <v>377</v>
      </c>
      <c r="E138" s="41" t="s">
        <v>14</v>
      </c>
      <c r="F138" s="41" t="s">
        <v>14</v>
      </c>
      <c r="G138" s="41" t="s">
        <v>125</v>
      </c>
      <c r="H138" s="42" t="s">
        <v>378</v>
      </c>
      <c r="I138" s="36">
        <v>143</v>
      </c>
      <c r="J138" s="37">
        <v>3</v>
      </c>
      <c r="K138" s="38">
        <v>3</v>
      </c>
      <c r="L138" s="49"/>
    </row>
    <row r="139" spans="1:12" s="31" customFormat="1" ht="11.25">
      <c r="A139" s="23" t="s">
        <v>379</v>
      </c>
      <c r="B139" s="32">
        <v>1403</v>
      </c>
      <c r="C139" s="39" t="s">
        <v>380</v>
      </c>
      <c r="D139" s="40" t="s">
        <v>21</v>
      </c>
      <c r="E139" s="41" t="s">
        <v>14</v>
      </c>
      <c r="F139" s="41" t="s">
        <v>14</v>
      </c>
      <c r="G139" s="41" t="s">
        <v>125</v>
      </c>
      <c r="H139" s="42" t="s">
        <v>192</v>
      </c>
      <c r="I139" s="36">
        <v>220</v>
      </c>
      <c r="J139" s="37">
        <v>2</v>
      </c>
      <c r="K139" s="38">
        <v>3</v>
      </c>
      <c r="L139" s="49"/>
    </row>
    <row r="140" spans="1:12" s="31" customFormat="1" ht="11.25">
      <c r="A140" s="23" t="s">
        <v>381</v>
      </c>
      <c r="B140" s="32">
        <v>1407</v>
      </c>
      <c r="C140" s="39" t="s">
        <v>382</v>
      </c>
      <c r="D140" s="40" t="s">
        <v>55</v>
      </c>
      <c r="E140" s="41" t="s">
        <v>14</v>
      </c>
      <c r="F140" s="41" t="s">
        <v>29</v>
      </c>
      <c r="G140" s="41" t="s">
        <v>30</v>
      </c>
      <c r="H140" s="42" t="s">
        <v>198</v>
      </c>
      <c r="I140" s="36">
        <v>557</v>
      </c>
      <c r="J140" s="37">
        <v>1</v>
      </c>
      <c r="K140" s="38" t="s">
        <v>52</v>
      </c>
      <c r="L140" s="49"/>
    </row>
    <row r="141" spans="1:11" s="31" customFormat="1" ht="11.25">
      <c r="A141" s="23" t="s">
        <v>383</v>
      </c>
      <c r="B141" s="32">
        <v>1431</v>
      </c>
      <c r="C141" s="45" t="s">
        <v>384</v>
      </c>
      <c r="D141" s="46" t="s">
        <v>385</v>
      </c>
      <c r="E141" s="47" t="s">
        <v>74</v>
      </c>
      <c r="F141" s="47" t="s">
        <v>14</v>
      </c>
      <c r="G141" s="47" t="s">
        <v>125</v>
      </c>
      <c r="H141" s="48" t="s">
        <v>323</v>
      </c>
      <c r="I141" s="36">
        <v>468</v>
      </c>
      <c r="J141" s="37">
        <v>1</v>
      </c>
      <c r="K141" s="38" t="s">
        <v>52</v>
      </c>
    </row>
    <row r="142" spans="1:12" s="31" customFormat="1" ht="11.25">
      <c r="A142" s="23" t="s">
        <v>386</v>
      </c>
      <c r="B142" s="32">
        <v>1435</v>
      </c>
      <c r="C142" s="39" t="s">
        <v>387</v>
      </c>
      <c r="D142" s="40" t="s">
        <v>388</v>
      </c>
      <c r="E142" s="41" t="s">
        <v>14</v>
      </c>
      <c r="F142" s="41" t="s">
        <v>29</v>
      </c>
      <c r="G142" s="41" t="s">
        <v>35</v>
      </c>
      <c r="H142" s="42" t="s">
        <v>70</v>
      </c>
      <c r="I142" s="36">
        <v>20</v>
      </c>
      <c r="J142" s="37">
        <v>4</v>
      </c>
      <c r="K142" s="38">
        <v>4</v>
      </c>
      <c r="L142" s="49"/>
    </row>
    <row r="143" spans="1:12" s="31" customFormat="1" ht="11.25">
      <c r="A143" s="23" t="s">
        <v>389</v>
      </c>
      <c r="B143" s="32">
        <v>1450</v>
      </c>
      <c r="C143" s="39" t="s">
        <v>390</v>
      </c>
      <c r="D143" s="40" t="s">
        <v>66</v>
      </c>
      <c r="E143" s="41" t="s">
        <v>14</v>
      </c>
      <c r="F143" s="41" t="s">
        <v>29</v>
      </c>
      <c r="G143" s="41" t="s">
        <v>30</v>
      </c>
      <c r="H143" s="42" t="s">
        <v>89</v>
      </c>
      <c r="I143" s="36">
        <v>46</v>
      </c>
      <c r="J143" s="37">
        <v>3</v>
      </c>
      <c r="K143" s="38">
        <v>4</v>
      </c>
      <c r="L143" s="49"/>
    </row>
    <row r="144" spans="1:11" s="31" customFormat="1" ht="11.25">
      <c r="A144" s="23" t="s">
        <v>391</v>
      </c>
      <c r="B144" s="32">
        <v>1478</v>
      </c>
      <c r="C144" s="45" t="s">
        <v>392</v>
      </c>
      <c r="D144" s="46" t="s">
        <v>393</v>
      </c>
      <c r="E144" s="47" t="s">
        <v>74</v>
      </c>
      <c r="F144" s="47" t="s">
        <v>29</v>
      </c>
      <c r="G144" s="47" t="s">
        <v>35</v>
      </c>
      <c r="H144" s="48" t="s">
        <v>59</v>
      </c>
      <c r="I144" s="36">
        <v>374</v>
      </c>
      <c r="J144" s="37">
        <v>1</v>
      </c>
      <c r="K144" s="38">
        <v>2</v>
      </c>
    </row>
    <row r="145" spans="1:12" s="31" customFormat="1" ht="11.25">
      <c r="A145" s="23" t="s">
        <v>394</v>
      </c>
      <c r="B145" s="32">
        <v>1510</v>
      </c>
      <c r="C145" s="39" t="s">
        <v>395</v>
      </c>
      <c r="D145" s="40" t="s">
        <v>396</v>
      </c>
      <c r="E145" s="41" t="s">
        <v>14</v>
      </c>
      <c r="F145" s="41" t="s">
        <v>14</v>
      </c>
      <c r="G145" s="41" t="s">
        <v>15</v>
      </c>
      <c r="H145" s="42" t="s">
        <v>99</v>
      </c>
      <c r="I145" s="36">
        <v>86</v>
      </c>
      <c r="J145" s="37">
        <v>3</v>
      </c>
      <c r="K145" s="38">
        <v>3</v>
      </c>
      <c r="L145" s="49"/>
    </row>
    <row r="146" spans="1:14" s="55" customFormat="1" ht="12.75">
      <c r="A146" s="23" t="s">
        <v>397</v>
      </c>
      <c r="B146" s="50">
        <v>1526</v>
      </c>
      <c r="C146" s="58" t="s">
        <v>398</v>
      </c>
      <c r="D146" s="59" t="s">
        <v>351</v>
      </c>
      <c r="E146" s="60" t="s">
        <v>14</v>
      </c>
      <c r="F146" s="41" t="s">
        <v>29</v>
      </c>
      <c r="G146" s="41" t="s">
        <v>35</v>
      </c>
      <c r="H146" s="61" t="s">
        <v>36</v>
      </c>
      <c r="I146" s="62">
        <v>0</v>
      </c>
      <c r="J146" s="37">
        <v>3</v>
      </c>
      <c r="K146" s="43">
        <v>4</v>
      </c>
      <c r="L146" s="49" t="s">
        <v>78</v>
      </c>
      <c r="M146" s="53"/>
      <c r="N146" s="54"/>
    </row>
    <row r="147" spans="1:12" s="31" customFormat="1" ht="11.25">
      <c r="A147" s="23" t="s">
        <v>399</v>
      </c>
      <c r="B147" s="32">
        <v>1542</v>
      </c>
      <c r="C147" s="39" t="s">
        <v>400</v>
      </c>
      <c r="D147" s="40" t="s">
        <v>81</v>
      </c>
      <c r="E147" s="41" t="s">
        <v>14</v>
      </c>
      <c r="F147" s="41" t="s">
        <v>29</v>
      </c>
      <c r="G147" s="41" t="s">
        <v>35</v>
      </c>
      <c r="H147" s="42" t="s">
        <v>36</v>
      </c>
      <c r="I147" s="36">
        <v>296</v>
      </c>
      <c r="J147" s="37" t="s">
        <v>52</v>
      </c>
      <c r="K147" s="43">
        <v>1</v>
      </c>
      <c r="L147" s="49" t="s">
        <v>78</v>
      </c>
    </row>
    <row r="148" spans="1:12" s="31" customFormat="1" ht="11.25">
      <c r="A148" s="23" t="s">
        <v>401</v>
      </c>
      <c r="B148" s="32">
        <v>1558</v>
      </c>
      <c r="C148" s="39" t="s">
        <v>402</v>
      </c>
      <c r="D148" s="40" t="s">
        <v>403</v>
      </c>
      <c r="E148" s="41" t="s">
        <v>14</v>
      </c>
      <c r="F148" s="41" t="s">
        <v>14</v>
      </c>
      <c r="G148" s="41" t="s">
        <v>15</v>
      </c>
      <c r="H148" s="42" t="s">
        <v>16</v>
      </c>
      <c r="I148" s="36">
        <v>0</v>
      </c>
      <c r="J148" s="37" t="s">
        <v>85</v>
      </c>
      <c r="K148" s="38" t="s">
        <v>85</v>
      </c>
      <c r="L148" s="49"/>
    </row>
    <row r="149" spans="1:12" s="31" customFormat="1" ht="11.25">
      <c r="A149" s="23" t="s">
        <v>404</v>
      </c>
      <c r="B149" s="32">
        <v>1559</v>
      </c>
      <c r="C149" s="39" t="s">
        <v>405</v>
      </c>
      <c r="D149" s="40" t="s">
        <v>305</v>
      </c>
      <c r="E149" s="41" t="s">
        <v>14</v>
      </c>
      <c r="F149" s="41" t="s">
        <v>14</v>
      </c>
      <c r="G149" s="41" t="s">
        <v>15</v>
      </c>
      <c r="H149" s="42" t="s">
        <v>16</v>
      </c>
      <c r="I149" s="36">
        <v>48</v>
      </c>
      <c r="J149" s="37">
        <v>3</v>
      </c>
      <c r="K149" s="38">
        <v>4</v>
      </c>
      <c r="L149" s="49"/>
    </row>
    <row r="150" spans="1:11" s="31" customFormat="1" ht="11.25">
      <c r="A150" s="23" t="s">
        <v>406</v>
      </c>
      <c r="B150" s="32">
        <v>1578</v>
      </c>
      <c r="C150" s="45" t="s">
        <v>407</v>
      </c>
      <c r="D150" s="46" t="s">
        <v>408</v>
      </c>
      <c r="E150" s="47" t="s">
        <v>74</v>
      </c>
      <c r="F150" s="47" t="s">
        <v>29</v>
      </c>
      <c r="G150" s="47" t="s">
        <v>30</v>
      </c>
      <c r="H150" s="48" t="s">
        <v>231</v>
      </c>
      <c r="I150" s="36">
        <v>146</v>
      </c>
      <c r="J150" s="37">
        <v>4</v>
      </c>
      <c r="K150" s="38">
        <v>4</v>
      </c>
    </row>
    <row r="151" spans="1:12" s="31" customFormat="1" ht="11.25">
      <c r="A151" s="23" t="s">
        <v>409</v>
      </c>
      <c r="B151" s="32">
        <v>1597</v>
      </c>
      <c r="C151" s="39" t="s">
        <v>410</v>
      </c>
      <c r="D151" s="40" t="s">
        <v>146</v>
      </c>
      <c r="E151" s="41" t="s">
        <v>14</v>
      </c>
      <c r="F151" s="41" t="s">
        <v>29</v>
      </c>
      <c r="G151" s="41" t="s">
        <v>30</v>
      </c>
      <c r="H151" s="42" t="s">
        <v>198</v>
      </c>
      <c r="I151" s="36">
        <v>324</v>
      </c>
      <c r="J151" s="37">
        <v>1</v>
      </c>
      <c r="K151" s="38">
        <v>2</v>
      </c>
      <c r="L151" s="49"/>
    </row>
    <row r="152" spans="1:12" s="31" customFormat="1" ht="11.25">
      <c r="A152" s="23" t="s">
        <v>411</v>
      </c>
      <c r="B152" s="32">
        <v>1599</v>
      </c>
      <c r="C152" s="39" t="s">
        <v>412</v>
      </c>
      <c r="D152" s="40" t="s">
        <v>184</v>
      </c>
      <c r="E152" s="41" t="s">
        <v>14</v>
      </c>
      <c r="F152" s="41" t="s">
        <v>29</v>
      </c>
      <c r="G152" s="41" t="s">
        <v>30</v>
      </c>
      <c r="H152" s="42" t="s">
        <v>198</v>
      </c>
      <c r="I152" s="36">
        <v>51</v>
      </c>
      <c r="J152" s="37">
        <v>4</v>
      </c>
      <c r="K152" s="38">
        <v>4</v>
      </c>
      <c r="L152" s="49"/>
    </row>
    <row r="153" spans="1:11" s="31" customFormat="1" ht="11.25">
      <c r="A153" s="23" t="s">
        <v>413</v>
      </c>
      <c r="B153" s="32">
        <v>1602</v>
      </c>
      <c r="C153" s="45" t="s">
        <v>414</v>
      </c>
      <c r="D153" s="46" t="s">
        <v>415</v>
      </c>
      <c r="E153" s="47" t="s">
        <v>74</v>
      </c>
      <c r="F153" s="47" t="s">
        <v>29</v>
      </c>
      <c r="G153" s="47" t="s">
        <v>30</v>
      </c>
      <c r="H153" s="48" t="s">
        <v>89</v>
      </c>
      <c r="I153" s="36">
        <v>246</v>
      </c>
      <c r="J153" s="37">
        <v>2</v>
      </c>
      <c r="K153" s="38">
        <v>3</v>
      </c>
    </row>
    <row r="154" spans="1:11" s="31" customFormat="1" ht="11.25">
      <c r="A154" s="23" t="s">
        <v>416</v>
      </c>
      <c r="B154" s="32">
        <v>1605</v>
      </c>
      <c r="C154" s="45" t="s">
        <v>417</v>
      </c>
      <c r="D154" s="46" t="s">
        <v>418</v>
      </c>
      <c r="E154" s="47" t="s">
        <v>74</v>
      </c>
      <c r="F154" s="47" t="s">
        <v>29</v>
      </c>
      <c r="G154" s="47" t="s">
        <v>35</v>
      </c>
      <c r="H154" s="48" t="s">
        <v>56</v>
      </c>
      <c r="I154" s="36">
        <v>41</v>
      </c>
      <c r="J154" s="37" t="s">
        <v>85</v>
      </c>
      <c r="K154" s="38">
        <v>5</v>
      </c>
    </row>
    <row r="155" spans="1:12" s="31" customFormat="1" ht="11.25">
      <c r="A155" s="23" t="s">
        <v>419</v>
      </c>
      <c r="B155" s="32">
        <v>1621</v>
      </c>
      <c r="C155" s="39" t="s">
        <v>420</v>
      </c>
      <c r="D155" s="40" t="s">
        <v>24</v>
      </c>
      <c r="E155" s="41" t="s">
        <v>14</v>
      </c>
      <c r="F155" s="41" t="s">
        <v>29</v>
      </c>
      <c r="G155" s="41" t="s">
        <v>35</v>
      </c>
      <c r="H155" s="42" t="s">
        <v>36</v>
      </c>
      <c r="I155" s="36">
        <v>634</v>
      </c>
      <c r="J155" s="37">
        <v>1</v>
      </c>
      <c r="K155" s="38" t="s">
        <v>52</v>
      </c>
      <c r="L155" s="49"/>
    </row>
    <row r="156" spans="1:14" s="55" customFormat="1" ht="12.75">
      <c r="A156" s="23" t="s">
        <v>421</v>
      </c>
      <c r="B156" s="50">
        <v>1623</v>
      </c>
      <c r="C156" s="63" t="s">
        <v>422</v>
      </c>
      <c r="D156" s="64" t="s">
        <v>423</v>
      </c>
      <c r="E156" s="47" t="s">
        <v>74</v>
      </c>
      <c r="F156" s="47" t="s">
        <v>29</v>
      </c>
      <c r="G156" s="47" t="s">
        <v>30</v>
      </c>
      <c r="H156" s="65" t="s">
        <v>231</v>
      </c>
      <c r="I156" s="62">
        <v>0</v>
      </c>
      <c r="J156" s="37">
        <v>5</v>
      </c>
      <c r="K156" s="43" t="s">
        <v>85</v>
      </c>
      <c r="L156" s="49" t="s">
        <v>78</v>
      </c>
      <c r="M156" s="53"/>
      <c r="N156" s="54"/>
    </row>
    <row r="157" spans="1:11" s="31" customFormat="1" ht="11.25">
      <c r="A157" s="23" t="s">
        <v>424</v>
      </c>
      <c r="B157" s="32">
        <v>1643</v>
      </c>
      <c r="C157" s="45" t="s">
        <v>425</v>
      </c>
      <c r="D157" s="46" t="s">
        <v>426</v>
      </c>
      <c r="E157" s="47" t="s">
        <v>74</v>
      </c>
      <c r="F157" s="47" t="s">
        <v>14</v>
      </c>
      <c r="G157" s="47" t="s">
        <v>15</v>
      </c>
      <c r="H157" s="48" t="s">
        <v>99</v>
      </c>
      <c r="I157" s="36">
        <v>240</v>
      </c>
      <c r="J157" s="37" t="s">
        <v>85</v>
      </c>
      <c r="K157" s="38">
        <v>3</v>
      </c>
    </row>
    <row r="158" spans="1:12" s="31" customFormat="1" ht="11.25">
      <c r="A158" s="23" t="s">
        <v>427</v>
      </c>
      <c r="B158" s="32">
        <v>1650</v>
      </c>
      <c r="C158" s="39" t="s">
        <v>428</v>
      </c>
      <c r="D158" s="40" t="s">
        <v>429</v>
      </c>
      <c r="E158" s="41" t="s">
        <v>14</v>
      </c>
      <c r="F158" s="41" t="s">
        <v>29</v>
      </c>
      <c r="G158" s="41" t="s">
        <v>30</v>
      </c>
      <c r="H158" s="42" t="s">
        <v>89</v>
      </c>
      <c r="I158" s="36">
        <v>188</v>
      </c>
      <c r="J158" s="37">
        <v>3</v>
      </c>
      <c r="K158" s="38">
        <v>3</v>
      </c>
      <c r="L158" s="49"/>
    </row>
    <row r="159" spans="1:12" s="31" customFormat="1" ht="11.25">
      <c r="A159" s="23" t="s">
        <v>430</v>
      </c>
      <c r="B159" s="32">
        <v>1652</v>
      </c>
      <c r="C159" s="39" t="s">
        <v>431</v>
      </c>
      <c r="D159" s="40" t="s">
        <v>46</v>
      </c>
      <c r="E159" s="41" t="s">
        <v>14</v>
      </c>
      <c r="F159" s="41" t="s">
        <v>29</v>
      </c>
      <c r="G159" s="41" t="s">
        <v>30</v>
      </c>
      <c r="H159" s="42" t="s">
        <v>198</v>
      </c>
      <c r="I159" s="36">
        <v>471</v>
      </c>
      <c r="J159" s="37" t="s">
        <v>52</v>
      </c>
      <c r="K159" s="38">
        <v>1</v>
      </c>
      <c r="L159" s="49"/>
    </row>
    <row r="160" spans="1:11" s="31" customFormat="1" ht="11.25">
      <c r="A160" s="23" t="s">
        <v>432</v>
      </c>
      <c r="B160" s="32">
        <v>1653</v>
      </c>
      <c r="C160" s="33" t="s">
        <v>433</v>
      </c>
      <c r="D160" s="34" t="s">
        <v>434</v>
      </c>
      <c r="E160" s="32" t="s">
        <v>13</v>
      </c>
      <c r="F160" s="32" t="s">
        <v>29</v>
      </c>
      <c r="G160" s="32" t="s">
        <v>30</v>
      </c>
      <c r="H160" s="35" t="s">
        <v>31</v>
      </c>
      <c r="I160" s="36">
        <v>379</v>
      </c>
      <c r="J160" s="37">
        <v>2</v>
      </c>
      <c r="K160" s="38">
        <v>2</v>
      </c>
    </row>
    <row r="161" spans="1:12" s="31" customFormat="1" ht="11.25">
      <c r="A161" s="23" t="s">
        <v>435</v>
      </c>
      <c r="B161" s="32">
        <v>1654</v>
      </c>
      <c r="C161" s="39" t="s">
        <v>436</v>
      </c>
      <c r="D161" s="40" t="s">
        <v>146</v>
      </c>
      <c r="E161" s="41" t="s">
        <v>14</v>
      </c>
      <c r="F161" s="41" t="s">
        <v>29</v>
      </c>
      <c r="G161" s="41" t="s">
        <v>30</v>
      </c>
      <c r="H161" s="42" t="s">
        <v>198</v>
      </c>
      <c r="I161" s="36">
        <v>198</v>
      </c>
      <c r="J161" s="37">
        <v>3</v>
      </c>
      <c r="K161" s="38">
        <v>3</v>
      </c>
      <c r="L161" s="49"/>
    </row>
    <row r="162" spans="1:11" s="31" customFormat="1" ht="11.25">
      <c r="A162" s="23" t="s">
        <v>437</v>
      </c>
      <c r="B162" s="32">
        <v>1659</v>
      </c>
      <c r="C162" s="33" t="s">
        <v>438</v>
      </c>
      <c r="D162" s="34" t="s">
        <v>146</v>
      </c>
      <c r="E162" s="32" t="s">
        <v>13</v>
      </c>
      <c r="F162" s="32" t="s">
        <v>29</v>
      </c>
      <c r="G162" s="32" t="s">
        <v>30</v>
      </c>
      <c r="H162" s="35" t="s">
        <v>439</v>
      </c>
      <c r="I162" s="36">
        <v>341</v>
      </c>
      <c r="J162" s="37">
        <v>1</v>
      </c>
      <c r="K162" s="38">
        <v>2</v>
      </c>
    </row>
    <row r="163" spans="1:11" s="31" customFormat="1" ht="11.25">
      <c r="A163" s="23" t="s">
        <v>440</v>
      </c>
      <c r="B163" s="32">
        <v>1660</v>
      </c>
      <c r="C163" s="45" t="s">
        <v>441</v>
      </c>
      <c r="D163" s="46" t="s">
        <v>442</v>
      </c>
      <c r="E163" s="47" t="s">
        <v>74</v>
      </c>
      <c r="F163" s="47" t="s">
        <v>29</v>
      </c>
      <c r="G163" s="47" t="s">
        <v>30</v>
      </c>
      <c r="H163" s="48" t="s">
        <v>439</v>
      </c>
      <c r="I163" s="36">
        <v>305</v>
      </c>
      <c r="J163" s="37">
        <v>2</v>
      </c>
      <c r="K163" s="38">
        <v>2</v>
      </c>
    </row>
    <row r="164" spans="1:14" s="55" customFormat="1" ht="12.75">
      <c r="A164" s="23" t="s">
        <v>443</v>
      </c>
      <c r="B164" s="50">
        <v>1668</v>
      </c>
      <c r="C164" s="58" t="s">
        <v>320</v>
      </c>
      <c r="D164" s="59" t="s">
        <v>184</v>
      </c>
      <c r="E164" s="60" t="s">
        <v>14</v>
      </c>
      <c r="F164" s="41" t="s">
        <v>29</v>
      </c>
      <c r="G164" s="41" t="s">
        <v>30</v>
      </c>
      <c r="H164" s="61" t="s">
        <v>347</v>
      </c>
      <c r="I164" s="62">
        <v>0</v>
      </c>
      <c r="J164" s="37">
        <v>3</v>
      </c>
      <c r="K164" s="43">
        <v>4</v>
      </c>
      <c r="L164" s="49" t="s">
        <v>78</v>
      </c>
      <c r="M164" s="53"/>
      <c r="N164" s="54"/>
    </row>
    <row r="165" spans="1:12" s="31" customFormat="1" ht="11.25">
      <c r="A165" s="23" t="s">
        <v>444</v>
      </c>
      <c r="B165" s="32">
        <v>1670</v>
      </c>
      <c r="C165" s="33" t="s">
        <v>445</v>
      </c>
      <c r="D165" s="34" t="s">
        <v>66</v>
      </c>
      <c r="E165" s="32" t="s">
        <v>13</v>
      </c>
      <c r="F165" s="32" t="s">
        <v>29</v>
      </c>
      <c r="G165" s="32" t="s">
        <v>30</v>
      </c>
      <c r="H165" s="35" t="s">
        <v>40</v>
      </c>
      <c r="I165" s="36">
        <v>94</v>
      </c>
      <c r="J165" s="57">
        <v>2</v>
      </c>
      <c r="K165" s="43">
        <v>3</v>
      </c>
      <c r="L165" s="49" t="s">
        <v>78</v>
      </c>
    </row>
    <row r="166" spans="1:11" s="31" customFormat="1" ht="11.25">
      <c r="A166" s="23" t="s">
        <v>446</v>
      </c>
      <c r="B166" s="32">
        <v>1689</v>
      </c>
      <c r="C166" s="45" t="s">
        <v>372</v>
      </c>
      <c r="D166" s="46" t="s">
        <v>73</v>
      </c>
      <c r="E166" s="47" t="s">
        <v>74</v>
      </c>
      <c r="F166" s="47" t="s">
        <v>29</v>
      </c>
      <c r="G166" s="47" t="s">
        <v>35</v>
      </c>
      <c r="H166" s="48" t="s">
        <v>59</v>
      </c>
      <c r="I166" s="36">
        <v>392</v>
      </c>
      <c r="J166" s="57">
        <v>1</v>
      </c>
      <c r="K166" s="38">
        <v>1</v>
      </c>
    </row>
    <row r="167" spans="1:14" s="31" customFormat="1" ht="11.25">
      <c r="A167" s="23" t="s">
        <v>447</v>
      </c>
      <c r="B167" s="32">
        <v>1710</v>
      </c>
      <c r="C167" s="39" t="s">
        <v>49</v>
      </c>
      <c r="D167" s="40" t="s">
        <v>305</v>
      </c>
      <c r="E167" s="41" t="s">
        <v>14</v>
      </c>
      <c r="F167" s="41" t="s">
        <v>14</v>
      </c>
      <c r="G167" s="41" t="s">
        <v>125</v>
      </c>
      <c r="H167" s="42" t="s">
        <v>273</v>
      </c>
      <c r="I167" s="36">
        <v>416</v>
      </c>
      <c r="J167" s="57">
        <v>1</v>
      </c>
      <c r="K167" s="38">
        <v>1</v>
      </c>
      <c r="L167" s="71" t="s">
        <v>448</v>
      </c>
      <c r="M167" s="72"/>
      <c r="N167" s="72"/>
    </row>
    <row r="168" spans="1:11" s="31" customFormat="1" ht="11.25">
      <c r="A168" s="23" t="s">
        <v>449</v>
      </c>
      <c r="B168" s="32">
        <v>1711</v>
      </c>
      <c r="C168" s="45" t="s">
        <v>450</v>
      </c>
      <c r="D168" s="46" t="s">
        <v>451</v>
      </c>
      <c r="E168" s="47" t="s">
        <v>74</v>
      </c>
      <c r="F168" s="47" t="s">
        <v>14</v>
      </c>
      <c r="G168" s="47" t="s">
        <v>15</v>
      </c>
      <c r="H168" s="48" t="s">
        <v>316</v>
      </c>
      <c r="I168" s="36">
        <v>313</v>
      </c>
      <c r="J168" s="57">
        <v>2</v>
      </c>
      <c r="K168" s="38">
        <v>2</v>
      </c>
    </row>
    <row r="169" spans="1:12" s="31" customFormat="1" ht="11.25">
      <c r="A169" s="23" t="s">
        <v>452</v>
      </c>
      <c r="B169" s="32">
        <v>1712</v>
      </c>
      <c r="C169" s="39" t="s">
        <v>453</v>
      </c>
      <c r="D169" s="40" t="s">
        <v>141</v>
      </c>
      <c r="E169" s="41" t="s">
        <v>14</v>
      </c>
      <c r="F169" s="41" t="s">
        <v>14</v>
      </c>
      <c r="G169" s="41" t="s">
        <v>125</v>
      </c>
      <c r="H169" s="42" t="s">
        <v>192</v>
      </c>
      <c r="I169" s="36">
        <v>173</v>
      </c>
      <c r="J169" s="57">
        <v>2</v>
      </c>
      <c r="K169" s="38">
        <v>3</v>
      </c>
      <c r="L169" s="49"/>
    </row>
    <row r="170" spans="1:11" s="31" customFormat="1" ht="11.25">
      <c r="A170" s="23" t="s">
        <v>454</v>
      </c>
      <c r="B170" s="32">
        <v>1725</v>
      </c>
      <c r="C170" s="45" t="s">
        <v>455</v>
      </c>
      <c r="D170" s="46" t="s">
        <v>456</v>
      </c>
      <c r="E170" s="47" t="s">
        <v>74</v>
      </c>
      <c r="F170" s="47" t="s">
        <v>14</v>
      </c>
      <c r="G170" s="47" t="s">
        <v>125</v>
      </c>
      <c r="H170" s="48" t="s">
        <v>323</v>
      </c>
      <c r="I170" s="36">
        <v>0</v>
      </c>
      <c r="J170" s="57">
        <v>5</v>
      </c>
      <c r="K170" s="38" t="s">
        <v>85</v>
      </c>
    </row>
    <row r="171" spans="1:12" s="31" customFormat="1" ht="11.25">
      <c r="A171" s="23" t="s">
        <v>457</v>
      </c>
      <c r="B171" s="32">
        <v>1729</v>
      </c>
      <c r="C171" s="39" t="s">
        <v>458</v>
      </c>
      <c r="D171" s="40" t="s">
        <v>459</v>
      </c>
      <c r="E171" s="41" t="s">
        <v>14</v>
      </c>
      <c r="F171" s="41" t="s">
        <v>29</v>
      </c>
      <c r="G171" s="41" t="s">
        <v>30</v>
      </c>
      <c r="H171" s="42" t="s">
        <v>198</v>
      </c>
      <c r="I171" s="36">
        <v>251</v>
      </c>
      <c r="J171" s="57">
        <v>1</v>
      </c>
      <c r="K171" s="38">
        <v>2</v>
      </c>
      <c r="L171" s="49"/>
    </row>
    <row r="172" spans="1:12" s="31" customFormat="1" ht="11.25">
      <c r="A172" s="23" t="s">
        <v>460</v>
      </c>
      <c r="B172" s="32">
        <v>1733</v>
      </c>
      <c r="C172" s="39" t="s">
        <v>461</v>
      </c>
      <c r="D172" s="40" t="s">
        <v>462</v>
      </c>
      <c r="E172" s="41" t="s">
        <v>14</v>
      </c>
      <c r="F172" s="41" t="s">
        <v>14</v>
      </c>
      <c r="G172" s="41" t="s">
        <v>15</v>
      </c>
      <c r="H172" s="42" t="s">
        <v>316</v>
      </c>
      <c r="I172" s="36">
        <v>286</v>
      </c>
      <c r="J172" s="57">
        <v>2</v>
      </c>
      <c r="K172" s="38">
        <v>2</v>
      </c>
      <c r="L172" s="49"/>
    </row>
    <row r="173" spans="1:12" s="31" customFormat="1" ht="11.25">
      <c r="A173" s="23" t="s">
        <v>463</v>
      </c>
      <c r="B173" s="32">
        <v>1756</v>
      </c>
      <c r="C173" s="39" t="s">
        <v>464</v>
      </c>
      <c r="D173" s="40" t="s">
        <v>95</v>
      </c>
      <c r="E173" s="41" t="s">
        <v>14</v>
      </c>
      <c r="F173" s="41" t="s">
        <v>14</v>
      </c>
      <c r="G173" s="41" t="s">
        <v>125</v>
      </c>
      <c r="H173" s="42" t="s">
        <v>293</v>
      </c>
      <c r="I173" s="36">
        <v>264</v>
      </c>
      <c r="J173" s="57">
        <v>3</v>
      </c>
      <c r="K173" s="38">
        <v>2</v>
      </c>
      <c r="L173" s="49"/>
    </row>
    <row r="174" spans="1:12" s="31" customFormat="1" ht="11.25">
      <c r="A174" s="23" t="s">
        <v>465</v>
      </c>
      <c r="B174" s="32">
        <v>1771</v>
      </c>
      <c r="C174" s="39" t="s">
        <v>466</v>
      </c>
      <c r="D174" s="40" t="s">
        <v>81</v>
      </c>
      <c r="E174" s="41" t="s">
        <v>14</v>
      </c>
      <c r="F174" s="41" t="s">
        <v>29</v>
      </c>
      <c r="G174" s="41" t="s">
        <v>30</v>
      </c>
      <c r="H174" s="42" t="s">
        <v>82</v>
      </c>
      <c r="I174" s="36">
        <v>78</v>
      </c>
      <c r="J174" s="57">
        <v>3</v>
      </c>
      <c r="K174" s="38">
        <v>4</v>
      </c>
      <c r="L174" s="49"/>
    </row>
    <row r="175" spans="1:11" s="31" customFormat="1" ht="11.25">
      <c r="A175" s="23" t="s">
        <v>467</v>
      </c>
      <c r="B175" s="32">
        <v>1778</v>
      </c>
      <c r="C175" s="45" t="s">
        <v>468</v>
      </c>
      <c r="D175" s="46" t="s">
        <v>469</v>
      </c>
      <c r="E175" s="47" t="s">
        <v>74</v>
      </c>
      <c r="F175" s="47" t="s">
        <v>29</v>
      </c>
      <c r="G175" s="47" t="s">
        <v>30</v>
      </c>
      <c r="H175" s="48" t="s">
        <v>31</v>
      </c>
      <c r="I175" s="36">
        <v>361</v>
      </c>
      <c r="J175" s="57">
        <v>2</v>
      </c>
      <c r="K175" s="38">
        <v>2</v>
      </c>
    </row>
    <row r="176" spans="1:14" s="55" customFormat="1" ht="12.75">
      <c r="A176" s="23" t="s">
        <v>470</v>
      </c>
      <c r="B176" s="50">
        <v>1779</v>
      </c>
      <c r="C176" s="63" t="s">
        <v>471</v>
      </c>
      <c r="D176" s="64" t="s">
        <v>472</v>
      </c>
      <c r="E176" s="47" t="s">
        <v>74</v>
      </c>
      <c r="F176" s="47" t="s">
        <v>29</v>
      </c>
      <c r="G176" s="47" t="s">
        <v>30</v>
      </c>
      <c r="H176" s="65" t="s">
        <v>439</v>
      </c>
      <c r="I176" s="62">
        <v>0</v>
      </c>
      <c r="J176" s="57">
        <v>5</v>
      </c>
      <c r="K176" s="43" t="s">
        <v>85</v>
      </c>
      <c r="L176" s="49" t="s">
        <v>78</v>
      </c>
      <c r="M176" s="53"/>
      <c r="N176" s="54"/>
    </row>
    <row r="177" spans="1:12" s="31" customFormat="1" ht="11.25">
      <c r="A177" s="23" t="s">
        <v>473</v>
      </c>
      <c r="B177" s="32">
        <v>1780</v>
      </c>
      <c r="C177" s="39" t="s">
        <v>474</v>
      </c>
      <c r="D177" s="40" t="s">
        <v>326</v>
      </c>
      <c r="E177" s="41" t="s">
        <v>14</v>
      </c>
      <c r="F177" s="41" t="s">
        <v>29</v>
      </c>
      <c r="G177" s="41" t="s">
        <v>30</v>
      </c>
      <c r="H177" s="42" t="s">
        <v>89</v>
      </c>
      <c r="I177" s="36">
        <v>34</v>
      </c>
      <c r="J177" s="57">
        <v>3</v>
      </c>
      <c r="K177" s="38">
        <v>4</v>
      </c>
      <c r="L177" s="49"/>
    </row>
    <row r="178" spans="1:11" s="31" customFormat="1" ht="11.25">
      <c r="A178" s="23" t="s">
        <v>475</v>
      </c>
      <c r="B178" s="32">
        <v>1788</v>
      </c>
      <c r="C178" s="45" t="s">
        <v>476</v>
      </c>
      <c r="D178" s="46" t="s">
        <v>408</v>
      </c>
      <c r="E178" s="47" t="s">
        <v>74</v>
      </c>
      <c r="F178" s="47" t="s">
        <v>14</v>
      </c>
      <c r="G178" s="47" t="s">
        <v>15</v>
      </c>
      <c r="H178" s="48" t="s">
        <v>99</v>
      </c>
      <c r="I178" s="36">
        <v>178</v>
      </c>
      <c r="J178" s="57">
        <v>4</v>
      </c>
      <c r="K178" s="38">
        <v>4</v>
      </c>
    </row>
    <row r="179" spans="1:12" s="31" customFormat="1" ht="11.25">
      <c r="A179" s="23" t="s">
        <v>477</v>
      </c>
      <c r="B179" s="32">
        <v>1791</v>
      </c>
      <c r="C179" s="39" t="s">
        <v>369</v>
      </c>
      <c r="D179" s="40" t="s">
        <v>370</v>
      </c>
      <c r="E179" s="41" t="s">
        <v>14</v>
      </c>
      <c r="F179" s="41" t="s">
        <v>29</v>
      </c>
      <c r="G179" s="41" t="s">
        <v>35</v>
      </c>
      <c r="H179" s="42" t="s">
        <v>59</v>
      </c>
      <c r="I179" s="36">
        <v>175</v>
      </c>
      <c r="J179" s="57">
        <v>2</v>
      </c>
      <c r="K179" s="38">
        <v>3</v>
      </c>
      <c r="L179" s="49"/>
    </row>
    <row r="180" spans="1:11" s="31" customFormat="1" ht="11.25">
      <c r="A180" s="23" t="s">
        <v>478</v>
      </c>
      <c r="B180" s="32">
        <v>1799</v>
      </c>
      <c r="C180" s="33" t="s">
        <v>479</v>
      </c>
      <c r="D180" s="34" t="s">
        <v>95</v>
      </c>
      <c r="E180" s="32" t="s">
        <v>13</v>
      </c>
      <c r="F180" s="32" t="s">
        <v>29</v>
      </c>
      <c r="G180" s="32" t="s">
        <v>30</v>
      </c>
      <c r="H180" s="35" t="s">
        <v>40</v>
      </c>
      <c r="I180" s="36">
        <v>180</v>
      </c>
      <c r="J180" s="57">
        <v>4</v>
      </c>
      <c r="K180" s="38">
        <v>4</v>
      </c>
    </row>
    <row r="181" spans="1:12" s="31" customFormat="1" ht="11.25">
      <c r="A181" s="23" t="s">
        <v>480</v>
      </c>
      <c r="B181" s="32">
        <v>1801</v>
      </c>
      <c r="C181" s="45" t="s">
        <v>481</v>
      </c>
      <c r="D181" s="46" t="s">
        <v>482</v>
      </c>
      <c r="E181" s="47" t="s">
        <v>74</v>
      </c>
      <c r="F181" s="47" t="s">
        <v>29</v>
      </c>
      <c r="G181" s="47" t="s">
        <v>30</v>
      </c>
      <c r="H181" s="48" t="s">
        <v>483</v>
      </c>
      <c r="I181" s="36">
        <v>95</v>
      </c>
      <c r="J181" s="57">
        <v>3</v>
      </c>
      <c r="K181" s="43">
        <v>4</v>
      </c>
      <c r="L181" s="49" t="s">
        <v>78</v>
      </c>
    </row>
    <row r="182" spans="1:12" s="31" customFormat="1" ht="11.25">
      <c r="A182" s="23" t="s">
        <v>484</v>
      </c>
      <c r="B182" s="32">
        <v>1803</v>
      </c>
      <c r="C182" s="39" t="s">
        <v>485</v>
      </c>
      <c r="D182" s="40" t="s">
        <v>312</v>
      </c>
      <c r="E182" s="41" t="s">
        <v>14</v>
      </c>
      <c r="F182" s="41" t="s">
        <v>14</v>
      </c>
      <c r="G182" s="41" t="s">
        <v>125</v>
      </c>
      <c r="H182" s="42" t="s">
        <v>323</v>
      </c>
      <c r="I182" s="36">
        <v>31</v>
      </c>
      <c r="J182" s="57">
        <v>3</v>
      </c>
      <c r="K182" s="38">
        <v>4</v>
      </c>
      <c r="L182" s="49"/>
    </row>
    <row r="183" spans="1:12" s="31" customFormat="1" ht="11.25">
      <c r="A183" s="23" t="s">
        <v>486</v>
      </c>
      <c r="B183" s="32">
        <v>1805</v>
      </c>
      <c r="C183" s="39" t="s">
        <v>487</v>
      </c>
      <c r="D183" s="40" t="s">
        <v>305</v>
      </c>
      <c r="E183" s="41" t="s">
        <v>14</v>
      </c>
      <c r="F183" s="41" t="s">
        <v>14</v>
      </c>
      <c r="G183" s="41" t="s">
        <v>125</v>
      </c>
      <c r="H183" s="42" t="s">
        <v>293</v>
      </c>
      <c r="I183" s="36">
        <v>0</v>
      </c>
      <c r="J183" s="57" t="s">
        <v>85</v>
      </c>
      <c r="K183" s="38" t="s">
        <v>85</v>
      </c>
      <c r="L183" s="49"/>
    </row>
    <row r="184" spans="1:12" s="31" customFormat="1" ht="11.25">
      <c r="A184" s="23" t="s">
        <v>488</v>
      </c>
      <c r="B184" s="32">
        <v>1814</v>
      </c>
      <c r="C184" s="39" t="s">
        <v>489</v>
      </c>
      <c r="D184" s="40" t="s">
        <v>434</v>
      </c>
      <c r="E184" s="41" t="s">
        <v>14</v>
      </c>
      <c r="F184" s="41" t="s">
        <v>14</v>
      </c>
      <c r="G184" s="41" t="s">
        <v>15</v>
      </c>
      <c r="H184" s="42" t="s">
        <v>316</v>
      </c>
      <c r="I184" s="36">
        <v>157</v>
      </c>
      <c r="J184" s="57">
        <v>3</v>
      </c>
      <c r="K184" s="38">
        <v>3</v>
      </c>
      <c r="L184" s="49"/>
    </row>
    <row r="185" spans="1:11" s="31" customFormat="1" ht="11.25">
      <c r="A185" s="23" t="s">
        <v>490</v>
      </c>
      <c r="B185" s="32">
        <v>1815</v>
      </c>
      <c r="C185" s="33" t="s">
        <v>489</v>
      </c>
      <c r="D185" s="34" t="s">
        <v>21</v>
      </c>
      <c r="E185" s="32" t="s">
        <v>13</v>
      </c>
      <c r="F185" s="32" t="s">
        <v>14</v>
      </c>
      <c r="G185" s="32" t="s">
        <v>15</v>
      </c>
      <c r="H185" s="35" t="s">
        <v>99</v>
      </c>
      <c r="I185" s="36">
        <v>274</v>
      </c>
      <c r="J185" s="57">
        <v>4</v>
      </c>
      <c r="K185" s="38">
        <v>3</v>
      </c>
    </row>
    <row r="186" spans="1:12" s="31" customFormat="1" ht="11.25">
      <c r="A186" s="23" t="s">
        <v>491</v>
      </c>
      <c r="B186" s="32">
        <v>1834</v>
      </c>
      <c r="C186" s="39" t="s">
        <v>492</v>
      </c>
      <c r="D186" s="40" t="s">
        <v>107</v>
      </c>
      <c r="E186" s="41" t="s">
        <v>14</v>
      </c>
      <c r="F186" s="41" t="s">
        <v>29</v>
      </c>
      <c r="G186" s="41" t="s">
        <v>35</v>
      </c>
      <c r="H186" s="42" t="s">
        <v>59</v>
      </c>
      <c r="I186" s="36">
        <v>329</v>
      </c>
      <c r="J186" s="57">
        <v>1</v>
      </c>
      <c r="K186" s="38">
        <v>2</v>
      </c>
      <c r="L186" s="49"/>
    </row>
    <row r="187" spans="1:12" s="31" customFormat="1" ht="11.25">
      <c r="A187" s="23" t="s">
        <v>493</v>
      </c>
      <c r="B187" s="32">
        <v>1835</v>
      </c>
      <c r="C187" s="39" t="s">
        <v>494</v>
      </c>
      <c r="D187" s="40" t="s">
        <v>495</v>
      </c>
      <c r="E187" s="41" t="s">
        <v>14</v>
      </c>
      <c r="F187" s="41" t="s">
        <v>14</v>
      </c>
      <c r="G187" s="41" t="s">
        <v>125</v>
      </c>
      <c r="H187" s="42" t="s">
        <v>273</v>
      </c>
      <c r="I187" s="36">
        <v>538</v>
      </c>
      <c r="J187" s="57">
        <v>1</v>
      </c>
      <c r="K187" s="38" t="s">
        <v>52</v>
      </c>
      <c r="L187" s="49"/>
    </row>
    <row r="188" spans="1:14" s="55" customFormat="1" ht="12.75">
      <c r="A188" s="23" t="s">
        <v>496</v>
      </c>
      <c r="B188" s="50">
        <v>1837</v>
      </c>
      <c r="C188" s="58" t="s">
        <v>497</v>
      </c>
      <c r="D188" s="59" t="s">
        <v>498</v>
      </c>
      <c r="E188" s="60" t="s">
        <v>14</v>
      </c>
      <c r="F188" s="41" t="s">
        <v>14</v>
      </c>
      <c r="G188" s="41" t="s">
        <v>125</v>
      </c>
      <c r="H188" s="42" t="s">
        <v>273</v>
      </c>
      <c r="I188" s="36">
        <v>0</v>
      </c>
      <c r="J188" s="57">
        <v>3</v>
      </c>
      <c r="K188" s="43">
        <v>4</v>
      </c>
      <c r="L188" s="49" t="s">
        <v>78</v>
      </c>
      <c r="M188" s="53"/>
      <c r="N188" s="54"/>
    </row>
    <row r="189" spans="1:12" s="31" customFormat="1" ht="11.25">
      <c r="A189" s="23" t="s">
        <v>499</v>
      </c>
      <c r="B189" s="32">
        <v>1839</v>
      </c>
      <c r="C189" s="39" t="s">
        <v>500</v>
      </c>
      <c r="D189" s="40" t="s">
        <v>501</v>
      </c>
      <c r="E189" s="41" t="s">
        <v>14</v>
      </c>
      <c r="F189" s="41" t="s">
        <v>14</v>
      </c>
      <c r="G189" s="41" t="s">
        <v>125</v>
      </c>
      <c r="H189" s="42" t="s">
        <v>273</v>
      </c>
      <c r="I189" s="36">
        <v>12</v>
      </c>
      <c r="J189" s="57" t="s">
        <v>85</v>
      </c>
      <c r="K189" s="38">
        <v>4</v>
      </c>
      <c r="L189" s="49"/>
    </row>
    <row r="190" spans="1:11" s="31" customFormat="1" ht="11.25">
      <c r="A190" s="23" t="s">
        <v>502</v>
      </c>
      <c r="B190" s="32">
        <v>1844</v>
      </c>
      <c r="C190" s="45" t="s">
        <v>503</v>
      </c>
      <c r="D190" s="46" t="s">
        <v>504</v>
      </c>
      <c r="E190" s="47" t="s">
        <v>74</v>
      </c>
      <c r="F190" s="47" t="s">
        <v>14</v>
      </c>
      <c r="G190" s="47" t="s">
        <v>15</v>
      </c>
      <c r="H190" s="48" t="s">
        <v>99</v>
      </c>
      <c r="I190" s="36">
        <v>154</v>
      </c>
      <c r="J190" s="57">
        <v>4</v>
      </c>
      <c r="K190" s="38">
        <v>4</v>
      </c>
    </row>
    <row r="191" spans="1:14" s="31" customFormat="1" ht="11.25">
      <c r="A191" s="23" t="s">
        <v>505</v>
      </c>
      <c r="B191" s="32">
        <v>1852</v>
      </c>
      <c r="C191" s="39" t="s">
        <v>506</v>
      </c>
      <c r="D191" s="40" t="s">
        <v>507</v>
      </c>
      <c r="E191" s="41" t="s">
        <v>14</v>
      </c>
      <c r="F191" s="41" t="s">
        <v>14</v>
      </c>
      <c r="G191" s="41" t="s">
        <v>125</v>
      </c>
      <c r="H191" s="42" t="s">
        <v>293</v>
      </c>
      <c r="I191" s="36">
        <v>445</v>
      </c>
      <c r="J191" s="57">
        <v>2</v>
      </c>
      <c r="K191" s="38">
        <v>1</v>
      </c>
      <c r="L191" s="71" t="s">
        <v>448</v>
      </c>
      <c r="M191" s="72"/>
      <c r="N191" s="72"/>
    </row>
    <row r="192" spans="1:12" s="31" customFormat="1" ht="11.25">
      <c r="A192" s="23" t="s">
        <v>508</v>
      </c>
      <c r="B192" s="32">
        <v>1858</v>
      </c>
      <c r="C192" s="39" t="s">
        <v>509</v>
      </c>
      <c r="D192" s="40" t="s">
        <v>43</v>
      </c>
      <c r="E192" s="41" t="s">
        <v>14</v>
      </c>
      <c r="F192" s="41" t="s">
        <v>29</v>
      </c>
      <c r="G192" s="41" t="s">
        <v>30</v>
      </c>
      <c r="H192" s="42" t="s">
        <v>89</v>
      </c>
      <c r="I192" s="36">
        <v>184</v>
      </c>
      <c r="J192" s="57">
        <v>3</v>
      </c>
      <c r="K192" s="38">
        <v>3</v>
      </c>
      <c r="L192" s="49"/>
    </row>
    <row r="193" spans="1:12" s="31" customFormat="1" ht="11.25">
      <c r="A193" s="23" t="s">
        <v>510</v>
      </c>
      <c r="B193" s="32">
        <v>1882</v>
      </c>
      <c r="C193" s="39" t="s">
        <v>511</v>
      </c>
      <c r="D193" s="40" t="s">
        <v>21</v>
      </c>
      <c r="E193" s="41" t="s">
        <v>14</v>
      </c>
      <c r="F193" s="41" t="s">
        <v>29</v>
      </c>
      <c r="G193" s="41" t="s">
        <v>30</v>
      </c>
      <c r="H193" s="42" t="s">
        <v>198</v>
      </c>
      <c r="I193" s="36">
        <v>336</v>
      </c>
      <c r="J193" s="57">
        <v>3</v>
      </c>
      <c r="K193" s="38">
        <v>2</v>
      </c>
      <c r="L193" s="49"/>
    </row>
    <row r="194" spans="1:12" s="31" customFormat="1" ht="11.25">
      <c r="A194" s="23" t="s">
        <v>512</v>
      </c>
      <c r="B194" s="32">
        <v>1890</v>
      </c>
      <c r="C194" s="39" t="s">
        <v>513</v>
      </c>
      <c r="D194" s="40" t="s">
        <v>462</v>
      </c>
      <c r="E194" s="41" t="s">
        <v>14</v>
      </c>
      <c r="F194" s="41" t="s">
        <v>14</v>
      </c>
      <c r="G194" s="41" t="s">
        <v>125</v>
      </c>
      <c r="H194" s="42" t="s">
        <v>273</v>
      </c>
      <c r="I194" s="36">
        <v>148</v>
      </c>
      <c r="J194" s="57">
        <v>3</v>
      </c>
      <c r="K194" s="38">
        <v>3</v>
      </c>
      <c r="L194" s="49"/>
    </row>
    <row r="195" spans="1:12" s="31" customFormat="1" ht="11.25">
      <c r="A195" s="23" t="s">
        <v>514</v>
      </c>
      <c r="B195" s="32">
        <v>1892</v>
      </c>
      <c r="C195" s="39" t="s">
        <v>515</v>
      </c>
      <c r="D195" s="40" t="s">
        <v>107</v>
      </c>
      <c r="E195" s="41" t="s">
        <v>14</v>
      </c>
      <c r="F195" s="41" t="s">
        <v>14</v>
      </c>
      <c r="G195" s="41" t="s">
        <v>125</v>
      </c>
      <c r="H195" s="42" t="s">
        <v>273</v>
      </c>
      <c r="I195" s="36">
        <v>261</v>
      </c>
      <c r="J195" s="73">
        <v>2</v>
      </c>
      <c r="K195" s="38">
        <v>2</v>
      </c>
      <c r="L195" s="49"/>
    </row>
    <row r="196" spans="1:12" s="31" customFormat="1" ht="11.25">
      <c r="A196" s="23" t="s">
        <v>516</v>
      </c>
      <c r="B196" s="32">
        <v>1893</v>
      </c>
      <c r="C196" s="39" t="s">
        <v>517</v>
      </c>
      <c r="D196" s="40" t="s">
        <v>305</v>
      </c>
      <c r="E196" s="41" t="s">
        <v>14</v>
      </c>
      <c r="F196" s="41" t="s">
        <v>14</v>
      </c>
      <c r="G196" s="41" t="s">
        <v>125</v>
      </c>
      <c r="H196" s="42" t="s">
        <v>273</v>
      </c>
      <c r="I196" s="36">
        <v>599</v>
      </c>
      <c r="J196" s="73" t="s">
        <v>52</v>
      </c>
      <c r="K196" s="38" t="s">
        <v>52</v>
      </c>
      <c r="L196" s="49"/>
    </row>
    <row r="197" spans="1:12" s="31" customFormat="1" ht="11.25">
      <c r="A197" s="23" t="s">
        <v>518</v>
      </c>
      <c r="B197" s="32">
        <v>1902</v>
      </c>
      <c r="C197" s="39" t="s">
        <v>154</v>
      </c>
      <c r="D197" s="40" t="s">
        <v>519</v>
      </c>
      <c r="E197" s="41" t="s">
        <v>14</v>
      </c>
      <c r="F197" s="41" t="s">
        <v>14</v>
      </c>
      <c r="G197" s="41" t="s">
        <v>15</v>
      </c>
      <c r="H197" s="42" t="s">
        <v>316</v>
      </c>
      <c r="I197" s="36">
        <v>302</v>
      </c>
      <c r="J197" s="73">
        <v>3</v>
      </c>
      <c r="K197" s="38">
        <v>2</v>
      </c>
      <c r="L197" s="49"/>
    </row>
    <row r="198" spans="1:14" s="55" customFormat="1" ht="12.75">
      <c r="A198" s="23" t="s">
        <v>520</v>
      </c>
      <c r="B198" s="50">
        <v>1904</v>
      </c>
      <c r="C198" s="39" t="s">
        <v>521</v>
      </c>
      <c r="D198" s="59" t="s">
        <v>305</v>
      </c>
      <c r="E198" s="60" t="s">
        <v>14</v>
      </c>
      <c r="F198" s="41" t="s">
        <v>14</v>
      </c>
      <c r="G198" s="41" t="s">
        <v>125</v>
      </c>
      <c r="H198" s="42" t="s">
        <v>208</v>
      </c>
      <c r="I198" s="36">
        <v>0</v>
      </c>
      <c r="J198" s="73">
        <v>2</v>
      </c>
      <c r="K198" s="43">
        <v>3</v>
      </c>
      <c r="L198" s="49" t="s">
        <v>78</v>
      </c>
      <c r="M198" s="53"/>
      <c r="N198" s="54"/>
    </row>
    <row r="199" spans="1:12" s="31" customFormat="1" ht="11.25">
      <c r="A199" s="23" t="s">
        <v>522</v>
      </c>
      <c r="B199" s="32">
        <v>1914</v>
      </c>
      <c r="C199" s="39" t="s">
        <v>523</v>
      </c>
      <c r="D199" s="40" t="s">
        <v>155</v>
      </c>
      <c r="E199" s="41" t="s">
        <v>14</v>
      </c>
      <c r="F199" s="41" t="s">
        <v>29</v>
      </c>
      <c r="G199" s="41" t="s">
        <v>30</v>
      </c>
      <c r="H199" s="42" t="s">
        <v>89</v>
      </c>
      <c r="I199" s="36">
        <v>63</v>
      </c>
      <c r="J199" s="73">
        <v>3</v>
      </c>
      <c r="K199" s="38">
        <v>4</v>
      </c>
      <c r="L199" s="49"/>
    </row>
    <row r="200" spans="1:11" s="31" customFormat="1" ht="11.25">
      <c r="A200" s="23" t="s">
        <v>524</v>
      </c>
      <c r="B200" s="32">
        <v>1923</v>
      </c>
      <c r="C200" s="33" t="s">
        <v>525</v>
      </c>
      <c r="D200" s="34" t="s">
        <v>55</v>
      </c>
      <c r="E200" s="32" t="s">
        <v>13</v>
      </c>
      <c r="F200" s="32" t="s">
        <v>14</v>
      </c>
      <c r="G200" s="32" t="s">
        <v>125</v>
      </c>
      <c r="H200" s="35" t="s">
        <v>192</v>
      </c>
      <c r="I200" s="36">
        <v>248</v>
      </c>
      <c r="J200" s="73">
        <v>3</v>
      </c>
      <c r="K200" s="38">
        <v>3</v>
      </c>
    </row>
    <row r="201" spans="1:12" s="31" customFormat="1" ht="11.25">
      <c r="A201" s="23" t="s">
        <v>526</v>
      </c>
      <c r="B201" s="32">
        <v>1934</v>
      </c>
      <c r="C201" s="74" t="s">
        <v>140</v>
      </c>
      <c r="D201" s="75" t="s">
        <v>107</v>
      </c>
      <c r="E201" s="76" t="s">
        <v>527</v>
      </c>
      <c r="F201" s="76" t="s">
        <v>14</v>
      </c>
      <c r="G201" s="76" t="s">
        <v>15</v>
      </c>
      <c r="H201" s="77" t="s">
        <v>99</v>
      </c>
      <c r="I201" s="36">
        <v>320</v>
      </c>
      <c r="J201" s="73">
        <v>2</v>
      </c>
      <c r="K201" s="38">
        <v>1</v>
      </c>
      <c r="L201" s="67"/>
    </row>
    <row r="202" spans="1:12" s="31" customFormat="1" ht="11.25">
      <c r="A202" s="23" t="s">
        <v>528</v>
      </c>
      <c r="B202" s="32">
        <v>1945</v>
      </c>
      <c r="C202" s="39" t="s">
        <v>529</v>
      </c>
      <c r="D202" s="40" t="s">
        <v>146</v>
      </c>
      <c r="E202" s="41" t="s">
        <v>14</v>
      </c>
      <c r="F202" s="41" t="s">
        <v>14</v>
      </c>
      <c r="G202" s="41" t="s">
        <v>15</v>
      </c>
      <c r="H202" s="42" t="s">
        <v>99</v>
      </c>
      <c r="I202" s="36">
        <v>8</v>
      </c>
      <c r="J202" s="73" t="s">
        <v>85</v>
      </c>
      <c r="K202" s="38">
        <v>4</v>
      </c>
      <c r="L202" s="49"/>
    </row>
    <row r="203" spans="1:12" s="31" customFormat="1" ht="11.25">
      <c r="A203" s="23" t="s">
        <v>530</v>
      </c>
      <c r="B203" s="32">
        <v>1952</v>
      </c>
      <c r="C203" s="39" t="s">
        <v>531</v>
      </c>
      <c r="D203" s="40" t="s">
        <v>81</v>
      </c>
      <c r="E203" s="41" t="s">
        <v>14</v>
      </c>
      <c r="F203" s="41" t="s">
        <v>29</v>
      </c>
      <c r="G203" s="41" t="s">
        <v>35</v>
      </c>
      <c r="H203" s="42" t="s">
        <v>36</v>
      </c>
      <c r="I203" s="36">
        <v>146</v>
      </c>
      <c r="J203" s="73" t="s">
        <v>85</v>
      </c>
      <c r="K203" s="38">
        <v>3</v>
      </c>
      <c r="L203" s="49"/>
    </row>
    <row r="204" spans="1:12" s="31" customFormat="1" ht="11.25">
      <c r="A204" s="23" t="s">
        <v>532</v>
      </c>
      <c r="B204" s="32">
        <v>1968</v>
      </c>
      <c r="C204" s="39" t="s">
        <v>218</v>
      </c>
      <c r="D204" s="40" t="s">
        <v>533</v>
      </c>
      <c r="E204" s="41" t="s">
        <v>14</v>
      </c>
      <c r="F204" s="41" t="s">
        <v>14</v>
      </c>
      <c r="G204" s="41" t="s">
        <v>15</v>
      </c>
      <c r="H204" s="42" t="s">
        <v>316</v>
      </c>
      <c r="I204" s="36">
        <v>13</v>
      </c>
      <c r="J204" s="73">
        <v>2</v>
      </c>
      <c r="K204" s="43">
        <v>3</v>
      </c>
      <c r="L204" s="49" t="s">
        <v>78</v>
      </c>
    </row>
    <row r="205" spans="1:12" s="31" customFormat="1" ht="11.25">
      <c r="A205" s="23" t="s">
        <v>534</v>
      </c>
      <c r="B205" s="32">
        <v>1975</v>
      </c>
      <c r="C205" s="39" t="s">
        <v>58</v>
      </c>
      <c r="D205" s="40" t="s">
        <v>28</v>
      </c>
      <c r="E205" s="41" t="s">
        <v>14</v>
      </c>
      <c r="F205" s="41" t="s">
        <v>29</v>
      </c>
      <c r="G205" s="41" t="s">
        <v>30</v>
      </c>
      <c r="H205" s="42" t="s">
        <v>535</v>
      </c>
      <c r="I205" s="36">
        <v>184</v>
      </c>
      <c r="J205" s="73">
        <v>4</v>
      </c>
      <c r="K205" s="38">
        <v>3</v>
      </c>
      <c r="L205" s="49"/>
    </row>
    <row r="206" spans="1:12" s="31" customFormat="1" ht="11.25">
      <c r="A206" s="23" t="s">
        <v>536</v>
      </c>
      <c r="B206" s="32">
        <v>1983</v>
      </c>
      <c r="C206" s="39" t="s">
        <v>537</v>
      </c>
      <c r="D206" s="40" t="s">
        <v>107</v>
      </c>
      <c r="E206" s="41" t="s">
        <v>14</v>
      </c>
      <c r="F206" s="41" t="s">
        <v>29</v>
      </c>
      <c r="G206" s="41" t="s">
        <v>30</v>
      </c>
      <c r="H206" s="42" t="s">
        <v>82</v>
      </c>
      <c r="I206" s="36">
        <v>240</v>
      </c>
      <c r="J206" s="73">
        <v>3</v>
      </c>
      <c r="K206" s="38">
        <v>2</v>
      </c>
      <c r="L206" s="49"/>
    </row>
    <row r="207" spans="1:12" s="31" customFormat="1" ht="11.25">
      <c r="A207" s="23" t="s">
        <v>538</v>
      </c>
      <c r="B207" s="32">
        <v>2034</v>
      </c>
      <c r="C207" s="78" t="s">
        <v>322</v>
      </c>
      <c r="D207" s="79" t="s">
        <v>28</v>
      </c>
      <c r="E207" s="80" t="s">
        <v>539</v>
      </c>
      <c r="F207" s="80" t="s">
        <v>14</v>
      </c>
      <c r="G207" s="80" t="s">
        <v>125</v>
      </c>
      <c r="H207" s="81" t="s">
        <v>306</v>
      </c>
      <c r="I207" s="36">
        <v>404</v>
      </c>
      <c r="J207" s="73" t="s">
        <v>52</v>
      </c>
      <c r="K207" s="38">
        <v>1</v>
      </c>
      <c r="L207" s="67"/>
    </row>
    <row r="208" spans="1:12" s="31" customFormat="1" ht="11.25">
      <c r="A208" s="23" t="s">
        <v>540</v>
      </c>
      <c r="B208" s="32">
        <v>2038</v>
      </c>
      <c r="C208" s="39" t="s">
        <v>541</v>
      </c>
      <c r="D208" s="40" t="s">
        <v>146</v>
      </c>
      <c r="E208" s="41" t="s">
        <v>14</v>
      </c>
      <c r="F208" s="41" t="s">
        <v>29</v>
      </c>
      <c r="G208" s="41" t="s">
        <v>35</v>
      </c>
      <c r="H208" s="42" t="s">
        <v>36</v>
      </c>
      <c r="I208" s="36">
        <v>336</v>
      </c>
      <c r="J208" s="73">
        <v>2</v>
      </c>
      <c r="K208" s="38">
        <v>2</v>
      </c>
      <c r="L208" s="49"/>
    </row>
    <row r="209" spans="1:14" s="55" customFormat="1" ht="12.75">
      <c r="A209" s="23" t="s">
        <v>542</v>
      </c>
      <c r="B209" s="50">
        <v>2045</v>
      </c>
      <c r="C209" s="58" t="s">
        <v>543</v>
      </c>
      <c r="D209" s="59" t="s">
        <v>21</v>
      </c>
      <c r="E209" s="41" t="s">
        <v>14</v>
      </c>
      <c r="F209" s="41" t="s">
        <v>29</v>
      </c>
      <c r="G209" s="41" t="s">
        <v>30</v>
      </c>
      <c r="H209" s="42" t="s">
        <v>198</v>
      </c>
      <c r="I209" s="36">
        <v>0</v>
      </c>
      <c r="J209" s="73">
        <v>1</v>
      </c>
      <c r="K209" s="43">
        <v>2</v>
      </c>
      <c r="L209" s="49" t="s">
        <v>78</v>
      </c>
      <c r="M209" s="53"/>
      <c r="N209" s="54"/>
    </row>
    <row r="210" spans="1:12" s="31" customFormat="1" ht="11.25">
      <c r="A210" s="23" t="s">
        <v>544</v>
      </c>
      <c r="B210" s="32">
        <v>2047</v>
      </c>
      <c r="C210" s="39" t="s">
        <v>545</v>
      </c>
      <c r="D210" s="40" t="s">
        <v>81</v>
      </c>
      <c r="E210" s="41" t="s">
        <v>14</v>
      </c>
      <c r="F210" s="41" t="s">
        <v>29</v>
      </c>
      <c r="G210" s="41" t="s">
        <v>30</v>
      </c>
      <c r="H210" s="42" t="s">
        <v>89</v>
      </c>
      <c r="I210" s="36">
        <v>5</v>
      </c>
      <c r="J210" s="73">
        <v>3</v>
      </c>
      <c r="K210" s="38">
        <v>4</v>
      </c>
      <c r="L210" s="49"/>
    </row>
    <row r="211" spans="1:12" s="31" customFormat="1" ht="11.25">
      <c r="A211" s="23" t="s">
        <v>546</v>
      </c>
      <c r="B211" s="32">
        <v>2050</v>
      </c>
      <c r="C211" s="39" t="s">
        <v>531</v>
      </c>
      <c r="D211" s="40" t="s">
        <v>547</v>
      </c>
      <c r="E211" s="41" t="s">
        <v>14</v>
      </c>
      <c r="F211" s="41" t="s">
        <v>29</v>
      </c>
      <c r="G211" s="41" t="s">
        <v>35</v>
      </c>
      <c r="H211" s="42" t="s">
        <v>36</v>
      </c>
      <c r="I211" s="36">
        <v>479</v>
      </c>
      <c r="J211" s="73">
        <v>1</v>
      </c>
      <c r="K211" s="38">
        <v>1</v>
      </c>
      <c r="L211" s="49"/>
    </row>
    <row r="212" spans="1:12" s="31" customFormat="1" ht="11.25">
      <c r="A212" s="23" t="s">
        <v>548</v>
      </c>
      <c r="B212" s="32">
        <v>2053</v>
      </c>
      <c r="C212" s="39" t="s">
        <v>549</v>
      </c>
      <c r="D212" s="40" t="s">
        <v>39</v>
      </c>
      <c r="E212" s="41" t="s">
        <v>14</v>
      </c>
      <c r="F212" s="41" t="s">
        <v>14</v>
      </c>
      <c r="G212" s="41" t="s">
        <v>15</v>
      </c>
      <c r="H212" s="42" t="s">
        <v>25</v>
      </c>
      <c r="I212" s="36">
        <v>0</v>
      </c>
      <c r="J212" s="73">
        <v>4</v>
      </c>
      <c r="K212" s="38" t="s">
        <v>85</v>
      </c>
      <c r="L212" s="49"/>
    </row>
    <row r="213" spans="1:12" s="31" customFormat="1" ht="11.25">
      <c r="A213" s="23" t="s">
        <v>550</v>
      </c>
      <c r="B213" s="32">
        <v>2061</v>
      </c>
      <c r="C213" s="39" t="s">
        <v>551</v>
      </c>
      <c r="D213" s="40" t="s">
        <v>81</v>
      </c>
      <c r="E213" s="41" t="s">
        <v>14</v>
      </c>
      <c r="F213" s="41" t="s">
        <v>29</v>
      </c>
      <c r="G213" s="41" t="s">
        <v>30</v>
      </c>
      <c r="H213" s="42" t="s">
        <v>40</v>
      </c>
      <c r="I213" s="36">
        <v>0</v>
      </c>
      <c r="J213" s="73" t="s">
        <v>85</v>
      </c>
      <c r="K213" s="38" t="s">
        <v>85</v>
      </c>
      <c r="L213" s="49"/>
    </row>
    <row r="214" spans="1:12" s="31" customFormat="1" ht="11.25">
      <c r="A214" s="23" t="s">
        <v>552</v>
      </c>
      <c r="B214" s="32">
        <v>2073</v>
      </c>
      <c r="C214" s="39" t="s">
        <v>553</v>
      </c>
      <c r="D214" s="40" t="s">
        <v>346</v>
      </c>
      <c r="E214" s="41" t="s">
        <v>14</v>
      </c>
      <c r="F214" s="41" t="s">
        <v>14</v>
      </c>
      <c r="G214" s="41" t="s">
        <v>125</v>
      </c>
      <c r="H214" s="42" t="s">
        <v>554</v>
      </c>
      <c r="I214" s="36">
        <v>75</v>
      </c>
      <c r="J214" s="73">
        <v>4</v>
      </c>
      <c r="K214" s="38">
        <v>4</v>
      </c>
      <c r="L214" s="49"/>
    </row>
    <row r="215" spans="1:12" s="31" customFormat="1" ht="11.25">
      <c r="A215" s="23" t="s">
        <v>555</v>
      </c>
      <c r="B215" s="32">
        <v>2076</v>
      </c>
      <c r="C215" s="78" t="s">
        <v>431</v>
      </c>
      <c r="D215" s="79" t="s">
        <v>305</v>
      </c>
      <c r="E215" s="80" t="s">
        <v>539</v>
      </c>
      <c r="F215" s="80" t="s">
        <v>29</v>
      </c>
      <c r="G215" s="80" t="s">
        <v>30</v>
      </c>
      <c r="H215" s="81" t="s">
        <v>198</v>
      </c>
      <c r="I215" s="36">
        <v>555</v>
      </c>
      <c r="J215" s="73" t="s">
        <v>52</v>
      </c>
      <c r="K215" s="38" t="s">
        <v>52</v>
      </c>
      <c r="L215" s="67"/>
    </row>
    <row r="216" spans="1:12" s="31" customFormat="1" ht="11.25">
      <c r="A216" s="23" t="s">
        <v>556</v>
      </c>
      <c r="B216" s="32">
        <v>2086</v>
      </c>
      <c r="C216" s="39" t="s">
        <v>557</v>
      </c>
      <c r="D216" s="40" t="s">
        <v>46</v>
      </c>
      <c r="E216" s="41" t="s">
        <v>14</v>
      </c>
      <c r="F216" s="41" t="s">
        <v>14</v>
      </c>
      <c r="G216" s="41" t="s">
        <v>125</v>
      </c>
      <c r="H216" s="42" t="s">
        <v>293</v>
      </c>
      <c r="I216" s="36">
        <v>83</v>
      </c>
      <c r="J216" s="73">
        <v>4</v>
      </c>
      <c r="K216" s="38">
        <v>3</v>
      </c>
      <c r="L216" s="49"/>
    </row>
    <row r="217" spans="1:12" s="31" customFormat="1" ht="11.25">
      <c r="A217" s="23" t="s">
        <v>558</v>
      </c>
      <c r="B217" s="32">
        <v>2106</v>
      </c>
      <c r="C217" s="39" t="s">
        <v>559</v>
      </c>
      <c r="D217" s="40" t="s">
        <v>110</v>
      </c>
      <c r="E217" s="41" t="s">
        <v>14</v>
      </c>
      <c r="F217" s="41" t="s">
        <v>29</v>
      </c>
      <c r="G217" s="41" t="s">
        <v>35</v>
      </c>
      <c r="H217" s="42" t="s">
        <v>59</v>
      </c>
      <c r="I217" s="36">
        <v>151</v>
      </c>
      <c r="J217" s="73">
        <v>3</v>
      </c>
      <c r="K217" s="38">
        <v>3</v>
      </c>
      <c r="L217" s="49"/>
    </row>
    <row r="218" spans="1:11" s="31" customFormat="1" ht="11.25">
      <c r="A218" s="23" t="s">
        <v>560</v>
      </c>
      <c r="B218" s="32">
        <v>2107</v>
      </c>
      <c r="C218" s="45" t="s">
        <v>561</v>
      </c>
      <c r="D218" s="46" t="s">
        <v>562</v>
      </c>
      <c r="E218" s="47" t="s">
        <v>74</v>
      </c>
      <c r="F218" s="47" t="s">
        <v>29</v>
      </c>
      <c r="G218" s="47" t="s">
        <v>30</v>
      </c>
      <c r="H218" s="48" t="s">
        <v>198</v>
      </c>
      <c r="I218" s="36">
        <v>447</v>
      </c>
      <c r="J218" s="73" t="s">
        <v>52</v>
      </c>
      <c r="K218" s="38">
        <v>1</v>
      </c>
    </row>
    <row r="219" spans="1:12" s="31" customFormat="1" ht="11.25">
      <c r="A219" s="23" t="s">
        <v>563</v>
      </c>
      <c r="B219" s="32">
        <v>2108</v>
      </c>
      <c r="C219" s="39" t="s">
        <v>180</v>
      </c>
      <c r="D219" s="40" t="s">
        <v>564</v>
      </c>
      <c r="E219" s="41" t="s">
        <v>14</v>
      </c>
      <c r="F219" s="41" t="s">
        <v>14</v>
      </c>
      <c r="G219" s="41" t="s">
        <v>15</v>
      </c>
      <c r="H219" s="42" t="s">
        <v>99</v>
      </c>
      <c r="I219" s="36">
        <v>727</v>
      </c>
      <c r="J219" s="73" t="s">
        <v>52</v>
      </c>
      <c r="K219" s="38" t="s">
        <v>52</v>
      </c>
      <c r="L219" s="49"/>
    </row>
    <row r="220" spans="1:12" s="31" customFormat="1" ht="11.25">
      <c r="A220" s="23" t="s">
        <v>565</v>
      </c>
      <c r="B220" s="32">
        <v>2114</v>
      </c>
      <c r="C220" s="78" t="s">
        <v>557</v>
      </c>
      <c r="D220" s="79" t="s">
        <v>81</v>
      </c>
      <c r="E220" s="80" t="s">
        <v>539</v>
      </c>
      <c r="F220" s="80" t="s">
        <v>14</v>
      </c>
      <c r="G220" s="80" t="s">
        <v>125</v>
      </c>
      <c r="H220" s="81" t="s">
        <v>293</v>
      </c>
      <c r="I220" s="36">
        <v>400</v>
      </c>
      <c r="J220" s="73">
        <v>1</v>
      </c>
      <c r="K220" s="38">
        <v>1</v>
      </c>
      <c r="L220" s="67"/>
    </row>
    <row r="221" spans="1:14" s="55" customFormat="1" ht="12.75">
      <c r="A221" s="23" t="s">
        <v>566</v>
      </c>
      <c r="B221" s="50">
        <v>2115</v>
      </c>
      <c r="C221" s="63" t="s">
        <v>567</v>
      </c>
      <c r="D221" s="64" t="s">
        <v>568</v>
      </c>
      <c r="E221" s="47" t="s">
        <v>74</v>
      </c>
      <c r="F221" s="47" t="s">
        <v>14</v>
      </c>
      <c r="G221" s="47" t="s">
        <v>125</v>
      </c>
      <c r="H221" s="65" t="s">
        <v>293</v>
      </c>
      <c r="I221" s="62">
        <v>0</v>
      </c>
      <c r="J221" s="73">
        <v>5</v>
      </c>
      <c r="K221" s="43" t="s">
        <v>85</v>
      </c>
      <c r="L221" s="49" t="s">
        <v>78</v>
      </c>
      <c r="M221" s="53"/>
      <c r="N221" s="54"/>
    </row>
    <row r="222" spans="1:12" s="31" customFormat="1" ht="11.25">
      <c r="A222" s="23" t="s">
        <v>569</v>
      </c>
      <c r="B222" s="32">
        <v>2117</v>
      </c>
      <c r="C222" s="39" t="s">
        <v>570</v>
      </c>
      <c r="D222" s="40" t="s">
        <v>312</v>
      </c>
      <c r="E222" s="41" t="s">
        <v>14</v>
      </c>
      <c r="F222" s="41" t="s">
        <v>29</v>
      </c>
      <c r="G222" s="41" t="s">
        <v>35</v>
      </c>
      <c r="H222" s="42" t="s">
        <v>36</v>
      </c>
      <c r="I222" s="36">
        <v>466</v>
      </c>
      <c r="J222" s="73">
        <v>2</v>
      </c>
      <c r="K222" s="38">
        <v>1</v>
      </c>
      <c r="L222" s="49"/>
    </row>
    <row r="223" spans="1:12" s="31" customFormat="1" ht="11.25">
      <c r="A223" s="23" t="s">
        <v>571</v>
      </c>
      <c r="B223" s="32">
        <v>2130</v>
      </c>
      <c r="C223" s="39" t="s">
        <v>572</v>
      </c>
      <c r="D223" s="40" t="s">
        <v>55</v>
      </c>
      <c r="E223" s="41" t="s">
        <v>14</v>
      </c>
      <c r="F223" s="41" t="s">
        <v>29</v>
      </c>
      <c r="G223" s="41" t="s">
        <v>35</v>
      </c>
      <c r="H223" s="42" t="s">
        <v>118</v>
      </c>
      <c r="I223" s="36">
        <v>12</v>
      </c>
      <c r="J223" s="73">
        <v>4</v>
      </c>
      <c r="K223" s="38">
        <v>4</v>
      </c>
      <c r="L223" s="49"/>
    </row>
    <row r="224" spans="1:14" s="31" customFormat="1" ht="11.25">
      <c r="A224" s="23" t="s">
        <v>573</v>
      </c>
      <c r="B224" s="32">
        <v>2134</v>
      </c>
      <c r="C224" s="39" t="s">
        <v>574</v>
      </c>
      <c r="D224" s="40" t="s">
        <v>575</v>
      </c>
      <c r="E224" s="41" t="s">
        <v>14</v>
      </c>
      <c r="F224" s="41" t="s">
        <v>29</v>
      </c>
      <c r="G224" s="41" t="s">
        <v>30</v>
      </c>
      <c r="H224" s="42" t="s">
        <v>198</v>
      </c>
      <c r="I224" s="36">
        <v>259</v>
      </c>
      <c r="J224" s="73">
        <v>2</v>
      </c>
      <c r="K224" s="38">
        <v>2</v>
      </c>
      <c r="L224" s="71" t="s">
        <v>448</v>
      </c>
      <c r="M224" s="72"/>
      <c r="N224" s="72"/>
    </row>
    <row r="225" spans="1:12" s="31" customFormat="1" ht="11.25">
      <c r="A225" s="23" t="s">
        <v>576</v>
      </c>
      <c r="B225" s="32">
        <v>2147</v>
      </c>
      <c r="C225" s="39" t="s">
        <v>577</v>
      </c>
      <c r="D225" s="40" t="s">
        <v>107</v>
      </c>
      <c r="E225" s="41" t="s">
        <v>14</v>
      </c>
      <c r="F225" s="41" t="s">
        <v>29</v>
      </c>
      <c r="G225" s="41" t="s">
        <v>30</v>
      </c>
      <c r="H225" s="42" t="s">
        <v>82</v>
      </c>
      <c r="I225" s="36">
        <v>124</v>
      </c>
      <c r="J225" s="73">
        <v>3</v>
      </c>
      <c r="K225" s="38">
        <v>3</v>
      </c>
      <c r="L225" s="49"/>
    </row>
    <row r="226" spans="1:12" s="31" customFormat="1" ht="11.25">
      <c r="A226" s="23" t="s">
        <v>578</v>
      </c>
      <c r="B226" s="32">
        <v>2148</v>
      </c>
      <c r="C226" s="39" t="s">
        <v>154</v>
      </c>
      <c r="D226" s="40" t="s">
        <v>146</v>
      </c>
      <c r="E226" s="41" t="s">
        <v>14</v>
      </c>
      <c r="F226" s="41" t="s">
        <v>29</v>
      </c>
      <c r="G226" s="41" t="s">
        <v>30</v>
      </c>
      <c r="H226" s="42" t="s">
        <v>198</v>
      </c>
      <c r="I226" s="36">
        <v>234</v>
      </c>
      <c r="J226" s="73">
        <v>2</v>
      </c>
      <c r="K226" s="38">
        <v>2</v>
      </c>
      <c r="L226" s="49"/>
    </row>
    <row r="227" spans="1:15" s="84" customFormat="1" ht="11.25">
      <c r="A227" s="23" t="s">
        <v>579</v>
      </c>
      <c r="B227" s="32">
        <v>2157</v>
      </c>
      <c r="C227" s="78" t="s">
        <v>580</v>
      </c>
      <c r="D227" s="79" t="s">
        <v>581</v>
      </c>
      <c r="E227" s="80" t="s">
        <v>539</v>
      </c>
      <c r="F227" s="80" t="s">
        <v>14</v>
      </c>
      <c r="G227" s="80" t="s">
        <v>125</v>
      </c>
      <c r="H227" s="81" t="s">
        <v>323</v>
      </c>
      <c r="I227" s="36">
        <v>0</v>
      </c>
      <c r="J227" s="73">
        <v>5</v>
      </c>
      <c r="K227" s="43" t="s">
        <v>85</v>
      </c>
      <c r="L227" s="82" t="s">
        <v>582</v>
      </c>
      <c r="M227" s="49" t="s">
        <v>78</v>
      </c>
      <c r="N227" s="83"/>
      <c r="O227" s="83"/>
    </row>
    <row r="228" spans="1:12" s="31" customFormat="1" ht="11.25">
      <c r="A228" s="23" t="s">
        <v>583</v>
      </c>
      <c r="B228" s="32">
        <v>2162</v>
      </c>
      <c r="C228" s="78" t="s">
        <v>584</v>
      </c>
      <c r="D228" s="79" t="s">
        <v>305</v>
      </c>
      <c r="E228" s="80" t="s">
        <v>539</v>
      </c>
      <c r="F228" s="80" t="s">
        <v>14</v>
      </c>
      <c r="G228" s="80" t="s">
        <v>125</v>
      </c>
      <c r="H228" s="81" t="s">
        <v>323</v>
      </c>
      <c r="I228" s="36">
        <v>290</v>
      </c>
      <c r="J228" s="73">
        <v>2</v>
      </c>
      <c r="K228" s="43">
        <v>3</v>
      </c>
      <c r="L228" s="85" t="s">
        <v>585</v>
      </c>
    </row>
    <row r="229" spans="1:12" s="31" customFormat="1" ht="11.25">
      <c r="A229" s="23" t="s">
        <v>586</v>
      </c>
      <c r="B229" s="32">
        <v>2164</v>
      </c>
      <c r="C229" s="39" t="s">
        <v>587</v>
      </c>
      <c r="D229" s="40" t="s">
        <v>21</v>
      </c>
      <c r="E229" s="41" t="s">
        <v>14</v>
      </c>
      <c r="F229" s="41" t="s">
        <v>29</v>
      </c>
      <c r="G229" s="41" t="s">
        <v>35</v>
      </c>
      <c r="H229" s="42" t="s">
        <v>59</v>
      </c>
      <c r="I229" s="36">
        <v>350</v>
      </c>
      <c r="J229" s="73">
        <v>2</v>
      </c>
      <c r="K229" s="38">
        <v>2</v>
      </c>
      <c r="L229" s="49"/>
    </row>
    <row r="230" spans="1:11" s="31" customFormat="1" ht="11.25">
      <c r="A230" s="23" t="s">
        <v>588</v>
      </c>
      <c r="B230" s="32">
        <v>2175</v>
      </c>
      <c r="C230" s="45" t="s">
        <v>589</v>
      </c>
      <c r="D230" s="46" t="s">
        <v>590</v>
      </c>
      <c r="E230" s="47" t="s">
        <v>74</v>
      </c>
      <c r="F230" s="47" t="s">
        <v>14</v>
      </c>
      <c r="G230" s="47" t="s">
        <v>125</v>
      </c>
      <c r="H230" s="48" t="s">
        <v>293</v>
      </c>
      <c r="I230" s="36">
        <v>480</v>
      </c>
      <c r="J230" s="73">
        <v>1</v>
      </c>
      <c r="K230" s="38" t="s">
        <v>52</v>
      </c>
    </row>
    <row r="231" spans="1:12" s="31" customFormat="1" ht="11.25">
      <c r="A231" s="23" t="s">
        <v>591</v>
      </c>
      <c r="B231" s="32">
        <v>2176</v>
      </c>
      <c r="C231" s="39" t="s">
        <v>592</v>
      </c>
      <c r="D231" s="40" t="s">
        <v>95</v>
      </c>
      <c r="E231" s="41" t="s">
        <v>14</v>
      </c>
      <c r="F231" s="41" t="s">
        <v>14</v>
      </c>
      <c r="G231" s="41" t="s">
        <v>125</v>
      </c>
      <c r="H231" s="42" t="s">
        <v>293</v>
      </c>
      <c r="I231" s="36">
        <v>458</v>
      </c>
      <c r="J231" s="73">
        <v>2</v>
      </c>
      <c r="K231" s="38">
        <v>1</v>
      </c>
      <c r="L231" s="49"/>
    </row>
    <row r="232" spans="1:12" s="31" customFormat="1" ht="11.25">
      <c r="A232" s="23" t="s">
        <v>593</v>
      </c>
      <c r="B232" s="32">
        <v>2177</v>
      </c>
      <c r="C232" s="39" t="s">
        <v>594</v>
      </c>
      <c r="D232" s="40" t="s">
        <v>39</v>
      </c>
      <c r="E232" s="41" t="s">
        <v>14</v>
      </c>
      <c r="F232" s="41" t="s">
        <v>14</v>
      </c>
      <c r="G232" s="41" t="s">
        <v>125</v>
      </c>
      <c r="H232" s="42" t="s">
        <v>293</v>
      </c>
      <c r="I232" s="36">
        <v>0</v>
      </c>
      <c r="J232" s="73" t="s">
        <v>85</v>
      </c>
      <c r="K232" s="38" t="s">
        <v>85</v>
      </c>
      <c r="L232" s="49"/>
    </row>
    <row r="233" spans="1:12" s="31" customFormat="1" ht="11.25">
      <c r="A233" s="23" t="s">
        <v>595</v>
      </c>
      <c r="B233" s="32">
        <v>2189</v>
      </c>
      <c r="C233" s="39" t="s">
        <v>596</v>
      </c>
      <c r="D233" s="40" t="s">
        <v>597</v>
      </c>
      <c r="E233" s="41" t="s">
        <v>14</v>
      </c>
      <c r="F233" s="41" t="s">
        <v>14</v>
      </c>
      <c r="G233" s="41" t="s">
        <v>125</v>
      </c>
      <c r="H233" s="42" t="s">
        <v>273</v>
      </c>
      <c r="I233" s="36">
        <v>398</v>
      </c>
      <c r="J233" s="73">
        <v>1</v>
      </c>
      <c r="K233" s="38">
        <v>1</v>
      </c>
      <c r="L233" s="49"/>
    </row>
    <row r="234" spans="1:11" s="31" customFormat="1" ht="11.25">
      <c r="A234" s="23" t="s">
        <v>598</v>
      </c>
      <c r="B234" s="32">
        <v>2204</v>
      </c>
      <c r="C234" s="45" t="s">
        <v>599</v>
      </c>
      <c r="D234" s="46" t="s">
        <v>262</v>
      </c>
      <c r="E234" s="47" t="s">
        <v>74</v>
      </c>
      <c r="F234" s="47" t="s">
        <v>14</v>
      </c>
      <c r="G234" s="47" t="s">
        <v>125</v>
      </c>
      <c r="H234" s="48" t="s">
        <v>323</v>
      </c>
      <c r="I234" s="36">
        <v>302</v>
      </c>
      <c r="J234" s="73">
        <v>3</v>
      </c>
      <c r="K234" s="38">
        <v>2</v>
      </c>
    </row>
    <row r="235" spans="1:14" s="55" customFormat="1" ht="12.75">
      <c r="A235" s="23" t="s">
        <v>600</v>
      </c>
      <c r="B235" s="50">
        <v>2211</v>
      </c>
      <c r="C235" s="58" t="s">
        <v>601</v>
      </c>
      <c r="D235" s="59" t="s">
        <v>55</v>
      </c>
      <c r="E235" s="41" t="s">
        <v>14</v>
      </c>
      <c r="F235" s="41" t="s">
        <v>14</v>
      </c>
      <c r="G235" s="41" t="s">
        <v>125</v>
      </c>
      <c r="H235" s="61" t="s">
        <v>554</v>
      </c>
      <c r="I235" s="62">
        <v>0</v>
      </c>
      <c r="J235" s="73">
        <v>5</v>
      </c>
      <c r="K235" s="43" t="s">
        <v>85</v>
      </c>
      <c r="L235" s="49" t="s">
        <v>78</v>
      </c>
      <c r="M235" s="53"/>
      <c r="N235" s="54"/>
    </row>
    <row r="236" spans="1:12" s="31" customFormat="1" ht="11.25">
      <c r="A236" s="23" t="s">
        <v>602</v>
      </c>
      <c r="B236" s="32">
        <v>2246</v>
      </c>
      <c r="C236" s="39" t="s">
        <v>603</v>
      </c>
      <c r="D236" s="40" t="s">
        <v>110</v>
      </c>
      <c r="E236" s="41" t="s">
        <v>14</v>
      </c>
      <c r="F236" s="41" t="s">
        <v>29</v>
      </c>
      <c r="G236" s="41" t="s">
        <v>30</v>
      </c>
      <c r="H236" s="42" t="s">
        <v>82</v>
      </c>
      <c r="I236" s="36">
        <v>111</v>
      </c>
      <c r="J236" s="73">
        <v>3</v>
      </c>
      <c r="K236" s="38">
        <v>3</v>
      </c>
      <c r="L236" s="49"/>
    </row>
    <row r="237" spans="1:11" s="31" customFormat="1" ht="11.25">
      <c r="A237" s="23" t="s">
        <v>604</v>
      </c>
      <c r="B237" s="32">
        <v>2298</v>
      </c>
      <c r="C237" s="45" t="s">
        <v>441</v>
      </c>
      <c r="D237" s="46" t="s">
        <v>605</v>
      </c>
      <c r="E237" s="47" t="s">
        <v>74</v>
      </c>
      <c r="F237" s="47" t="s">
        <v>29</v>
      </c>
      <c r="G237" s="47" t="s">
        <v>30</v>
      </c>
      <c r="H237" s="48" t="s">
        <v>439</v>
      </c>
      <c r="I237" s="36">
        <v>328</v>
      </c>
      <c r="J237" s="73">
        <v>2</v>
      </c>
      <c r="K237" s="38">
        <v>2</v>
      </c>
    </row>
    <row r="238" spans="1:12" s="31" customFormat="1" ht="11.25">
      <c r="A238" s="23" t="s">
        <v>606</v>
      </c>
      <c r="B238" s="32">
        <v>2306</v>
      </c>
      <c r="C238" s="74" t="s">
        <v>248</v>
      </c>
      <c r="D238" s="75" t="s">
        <v>346</v>
      </c>
      <c r="E238" s="76" t="s">
        <v>527</v>
      </c>
      <c r="F238" s="76" t="s">
        <v>29</v>
      </c>
      <c r="G238" s="76" t="s">
        <v>30</v>
      </c>
      <c r="H238" s="77" t="s">
        <v>483</v>
      </c>
      <c r="I238" s="36">
        <v>11</v>
      </c>
      <c r="J238" s="73" t="s">
        <v>85</v>
      </c>
      <c r="K238" s="38">
        <v>5</v>
      </c>
      <c r="L238" s="67"/>
    </row>
    <row r="239" spans="1:12" s="31" customFormat="1" ht="11.25">
      <c r="A239" s="23" t="s">
        <v>607</v>
      </c>
      <c r="B239" s="32">
        <v>2318</v>
      </c>
      <c r="C239" s="39" t="s">
        <v>608</v>
      </c>
      <c r="D239" s="40" t="s">
        <v>609</v>
      </c>
      <c r="E239" s="41" t="s">
        <v>14</v>
      </c>
      <c r="F239" s="41" t="s">
        <v>29</v>
      </c>
      <c r="G239" s="41" t="s">
        <v>35</v>
      </c>
      <c r="H239" s="42" t="s">
        <v>118</v>
      </c>
      <c r="I239" s="36">
        <v>0</v>
      </c>
      <c r="J239" s="73">
        <v>4</v>
      </c>
      <c r="K239" s="38" t="s">
        <v>85</v>
      </c>
      <c r="L239" s="49"/>
    </row>
    <row r="240" spans="1:12" s="31" customFormat="1" ht="11.25">
      <c r="A240" s="23" t="s">
        <v>610</v>
      </c>
      <c r="B240" s="32">
        <v>2327</v>
      </c>
      <c r="C240" s="39" t="s">
        <v>611</v>
      </c>
      <c r="D240" s="40" t="s">
        <v>305</v>
      </c>
      <c r="E240" s="41" t="s">
        <v>14</v>
      </c>
      <c r="F240" s="41" t="s">
        <v>14</v>
      </c>
      <c r="G240" s="41" t="s">
        <v>125</v>
      </c>
      <c r="H240" s="42" t="s">
        <v>293</v>
      </c>
      <c r="I240" s="36">
        <v>204</v>
      </c>
      <c r="J240" s="73">
        <v>3</v>
      </c>
      <c r="K240" s="38">
        <v>3</v>
      </c>
      <c r="L240" s="49"/>
    </row>
    <row r="241" spans="1:11" s="31" customFormat="1" ht="11.25">
      <c r="A241" s="23" t="s">
        <v>612</v>
      </c>
      <c r="B241" s="32">
        <v>2332</v>
      </c>
      <c r="C241" s="45" t="s">
        <v>613</v>
      </c>
      <c r="D241" s="46" t="s">
        <v>614</v>
      </c>
      <c r="E241" s="47" t="s">
        <v>74</v>
      </c>
      <c r="F241" s="47" t="s">
        <v>14</v>
      </c>
      <c r="G241" s="47" t="s">
        <v>125</v>
      </c>
      <c r="H241" s="48" t="s">
        <v>273</v>
      </c>
      <c r="I241" s="36">
        <v>345</v>
      </c>
      <c r="J241" s="73">
        <v>1</v>
      </c>
      <c r="K241" s="38">
        <v>2</v>
      </c>
    </row>
    <row r="242" spans="1:12" s="31" customFormat="1" ht="11.25">
      <c r="A242" s="23" t="s">
        <v>615</v>
      </c>
      <c r="B242" s="32">
        <v>2341</v>
      </c>
      <c r="C242" s="45" t="s">
        <v>616</v>
      </c>
      <c r="D242" s="46" t="s">
        <v>617</v>
      </c>
      <c r="E242" s="47" t="s">
        <v>74</v>
      </c>
      <c r="F242" s="47" t="s">
        <v>14</v>
      </c>
      <c r="G242" s="47" t="s">
        <v>15</v>
      </c>
      <c r="H242" s="48" t="s">
        <v>316</v>
      </c>
      <c r="I242" s="36">
        <v>174</v>
      </c>
      <c r="J242" s="73">
        <v>1</v>
      </c>
      <c r="K242" s="43">
        <v>2</v>
      </c>
      <c r="L242" s="49" t="s">
        <v>78</v>
      </c>
    </row>
    <row r="243" spans="1:14" s="55" customFormat="1" ht="12.75">
      <c r="A243" s="23" t="s">
        <v>618</v>
      </c>
      <c r="B243" s="50">
        <v>2343</v>
      </c>
      <c r="C243" s="63" t="s">
        <v>619</v>
      </c>
      <c r="D243" s="64" t="s">
        <v>620</v>
      </c>
      <c r="E243" s="47" t="s">
        <v>74</v>
      </c>
      <c r="F243" s="47" t="s">
        <v>14</v>
      </c>
      <c r="G243" s="47" t="s">
        <v>125</v>
      </c>
      <c r="H243" s="65" t="s">
        <v>192</v>
      </c>
      <c r="I243" s="62">
        <v>0</v>
      </c>
      <c r="J243" s="73">
        <v>5</v>
      </c>
      <c r="K243" s="43" t="s">
        <v>85</v>
      </c>
      <c r="L243" s="49" t="s">
        <v>78</v>
      </c>
      <c r="M243" s="53"/>
      <c r="N243" s="54"/>
    </row>
    <row r="244" spans="1:12" s="31" customFormat="1" ht="11.25">
      <c r="A244" s="23" t="s">
        <v>621</v>
      </c>
      <c r="B244" s="32">
        <v>2356</v>
      </c>
      <c r="C244" s="39" t="s">
        <v>622</v>
      </c>
      <c r="D244" s="40" t="s">
        <v>107</v>
      </c>
      <c r="E244" s="41" t="s">
        <v>14</v>
      </c>
      <c r="F244" s="41" t="s">
        <v>14</v>
      </c>
      <c r="G244" s="41" t="s">
        <v>125</v>
      </c>
      <c r="H244" s="42" t="s">
        <v>293</v>
      </c>
      <c r="I244" s="36">
        <v>370</v>
      </c>
      <c r="J244" s="73">
        <v>2</v>
      </c>
      <c r="K244" s="38">
        <v>2</v>
      </c>
      <c r="L244" s="49"/>
    </row>
    <row r="245" spans="1:12" s="31" customFormat="1" ht="11.25">
      <c r="A245" s="23" t="s">
        <v>623</v>
      </c>
      <c r="B245" s="32">
        <v>2367</v>
      </c>
      <c r="C245" s="39" t="s">
        <v>624</v>
      </c>
      <c r="D245" s="40" t="s">
        <v>305</v>
      </c>
      <c r="E245" s="41" t="s">
        <v>14</v>
      </c>
      <c r="F245" s="41" t="s">
        <v>14</v>
      </c>
      <c r="G245" s="41" t="s">
        <v>15</v>
      </c>
      <c r="H245" s="42" t="s">
        <v>156</v>
      </c>
      <c r="I245" s="36">
        <v>1</v>
      </c>
      <c r="J245" s="73" t="s">
        <v>85</v>
      </c>
      <c r="K245" s="38">
        <v>4</v>
      </c>
      <c r="L245" s="49"/>
    </row>
    <row r="246" spans="1:12" s="31" customFormat="1" ht="11.25">
      <c r="A246" s="23" t="s">
        <v>625</v>
      </c>
      <c r="B246" s="32">
        <v>2368</v>
      </c>
      <c r="C246" s="39" t="s">
        <v>626</v>
      </c>
      <c r="D246" s="40" t="s">
        <v>292</v>
      </c>
      <c r="E246" s="41" t="s">
        <v>14</v>
      </c>
      <c r="F246" s="41" t="s">
        <v>14</v>
      </c>
      <c r="G246" s="41" t="s">
        <v>125</v>
      </c>
      <c r="H246" s="42" t="s">
        <v>192</v>
      </c>
      <c r="I246" s="36">
        <v>7</v>
      </c>
      <c r="J246" s="73">
        <v>2</v>
      </c>
      <c r="K246" s="43">
        <v>3</v>
      </c>
      <c r="L246" s="49" t="s">
        <v>78</v>
      </c>
    </row>
    <row r="247" spans="1:12" s="31" customFormat="1" ht="11.25">
      <c r="A247" s="23" t="s">
        <v>627</v>
      </c>
      <c r="B247" s="32">
        <v>2369</v>
      </c>
      <c r="C247" s="39" t="s">
        <v>626</v>
      </c>
      <c r="D247" s="40" t="s">
        <v>628</v>
      </c>
      <c r="E247" s="41" t="s">
        <v>14</v>
      </c>
      <c r="F247" s="41" t="s">
        <v>14</v>
      </c>
      <c r="G247" s="41" t="s">
        <v>125</v>
      </c>
      <c r="H247" s="42" t="s">
        <v>192</v>
      </c>
      <c r="I247" s="36">
        <v>210</v>
      </c>
      <c r="J247" s="73">
        <v>4</v>
      </c>
      <c r="K247" s="38">
        <v>3</v>
      </c>
      <c r="L247" s="49"/>
    </row>
    <row r="248" spans="1:11" s="31" customFormat="1" ht="11.25">
      <c r="A248" s="23" t="s">
        <v>629</v>
      </c>
      <c r="B248" s="32">
        <v>2374</v>
      </c>
      <c r="C248" s="33" t="s">
        <v>630</v>
      </c>
      <c r="D248" s="34" t="s">
        <v>631</v>
      </c>
      <c r="E248" s="32" t="s">
        <v>13</v>
      </c>
      <c r="F248" s="32" t="s">
        <v>14</v>
      </c>
      <c r="G248" s="32" t="s">
        <v>125</v>
      </c>
      <c r="H248" s="35" t="s">
        <v>192</v>
      </c>
      <c r="I248" s="36">
        <v>314</v>
      </c>
      <c r="J248" s="73">
        <v>3</v>
      </c>
      <c r="K248" s="38">
        <v>2</v>
      </c>
    </row>
    <row r="249" spans="1:12" s="31" customFormat="1" ht="11.25">
      <c r="A249" s="23" t="s">
        <v>632</v>
      </c>
      <c r="B249" s="32">
        <v>2388</v>
      </c>
      <c r="C249" s="74" t="s">
        <v>567</v>
      </c>
      <c r="D249" s="75" t="s">
        <v>418</v>
      </c>
      <c r="E249" s="76" t="s">
        <v>527</v>
      </c>
      <c r="F249" s="76" t="s">
        <v>14</v>
      </c>
      <c r="G249" s="76" t="s">
        <v>125</v>
      </c>
      <c r="H249" s="77" t="s">
        <v>293</v>
      </c>
      <c r="I249" s="36">
        <v>4</v>
      </c>
      <c r="J249" s="73">
        <v>5</v>
      </c>
      <c r="K249" s="38">
        <v>5</v>
      </c>
      <c r="L249" s="67"/>
    </row>
    <row r="250" spans="1:12" s="31" customFormat="1" ht="11.25">
      <c r="A250" s="23" t="s">
        <v>633</v>
      </c>
      <c r="B250" s="32">
        <v>2390</v>
      </c>
      <c r="C250" s="39" t="s">
        <v>634</v>
      </c>
      <c r="D250" s="40" t="s">
        <v>46</v>
      </c>
      <c r="E250" s="41" t="s">
        <v>14</v>
      </c>
      <c r="F250" s="41" t="s">
        <v>14</v>
      </c>
      <c r="G250" s="41" t="s">
        <v>125</v>
      </c>
      <c r="H250" s="42" t="s">
        <v>293</v>
      </c>
      <c r="I250" s="36">
        <v>349</v>
      </c>
      <c r="J250" s="73">
        <v>3</v>
      </c>
      <c r="K250" s="38">
        <v>2</v>
      </c>
      <c r="L250" s="44" t="s">
        <v>286</v>
      </c>
    </row>
    <row r="251" spans="1:11" s="31" customFormat="1" ht="11.25">
      <c r="A251" s="23" t="s">
        <v>635</v>
      </c>
      <c r="B251" s="32">
        <v>2395</v>
      </c>
      <c r="C251" s="33" t="s">
        <v>636</v>
      </c>
      <c r="D251" s="34" t="s">
        <v>66</v>
      </c>
      <c r="E251" s="32" t="s">
        <v>13</v>
      </c>
      <c r="F251" s="32" t="s">
        <v>29</v>
      </c>
      <c r="G251" s="32" t="s">
        <v>35</v>
      </c>
      <c r="H251" s="35" t="s">
        <v>637</v>
      </c>
      <c r="I251" s="36">
        <v>191</v>
      </c>
      <c r="J251" s="73">
        <v>3</v>
      </c>
      <c r="K251" s="38">
        <v>4</v>
      </c>
    </row>
    <row r="252" spans="1:12" s="31" customFormat="1" ht="11.25">
      <c r="A252" s="23" t="s">
        <v>638</v>
      </c>
      <c r="B252" s="32">
        <v>2396</v>
      </c>
      <c r="C252" s="39" t="s">
        <v>636</v>
      </c>
      <c r="D252" s="40" t="s">
        <v>28</v>
      </c>
      <c r="E252" s="41" t="s">
        <v>14</v>
      </c>
      <c r="F252" s="41" t="s">
        <v>29</v>
      </c>
      <c r="G252" s="41" t="s">
        <v>35</v>
      </c>
      <c r="H252" s="42" t="s">
        <v>637</v>
      </c>
      <c r="I252" s="36">
        <v>56</v>
      </c>
      <c r="J252" s="73">
        <v>3</v>
      </c>
      <c r="K252" s="38">
        <v>4</v>
      </c>
      <c r="L252" s="49"/>
    </row>
    <row r="253" spans="1:12" s="31" customFormat="1" ht="11.25">
      <c r="A253" s="23" t="s">
        <v>639</v>
      </c>
      <c r="B253" s="32">
        <v>2399</v>
      </c>
      <c r="C253" s="39" t="s">
        <v>640</v>
      </c>
      <c r="D253" s="40" t="s">
        <v>28</v>
      </c>
      <c r="E253" s="41" t="s">
        <v>14</v>
      </c>
      <c r="F253" s="41" t="s">
        <v>29</v>
      </c>
      <c r="G253" s="41" t="s">
        <v>35</v>
      </c>
      <c r="H253" s="42" t="s">
        <v>637</v>
      </c>
      <c r="I253" s="36">
        <v>78</v>
      </c>
      <c r="J253" s="73">
        <v>3</v>
      </c>
      <c r="K253" s="38">
        <v>4</v>
      </c>
      <c r="L253" s="49"/>
    </row>
    <row r="254" spans="1:12" s="31" customFormat="1" ht="11.25">
      <c r="A254" s="23" t="s">
        <v>641</v>
      </c>
      <c r="B254" s="32">
        <v>2402</v>
      </c>
      <c r="C254" s="39" t="s">
        <v>642</v>
      </c>
      <c r="D254" s="40" t="s">
        <v>110</v>
      </c>
      <c r="E254" s="41" t="s">
        <v>14</v>
      </c>
      <c r="F254" s="41" t="s">
        <v>29</v>
      </c>
      <c r="G254" s="41" t="s">
        <v>30</v>
      </c>
      <c r="H254" s="42" t="s">
        <v>82</v>
      </c>
      <c r="I254" s="36">
        <v>0</v>
      </c>
      <c r="J254" s="73">
        <v>3</v>
      </c>
      <c r="K254" s="43">
        <v>4</v>
      </c>
      <c r="L254" s="49" t="s">
        <v>78</v>
      </c>
    </row>
    <row r="255" spans="1:12" s="31" customFormat="1" ht="11.25">
      <c r="A255" s="23" t="s">
        <v>643</v>
      </c>
      <c r="B255" s="32">
        <v>2403</v>
      </c>
      <c r="C255" s="39" t="s">
        <v>644</v>
      </c>
      <c r="D255" s="40" t="s">
        <v>305</v>
      </c>
      <c r="E255" s="41" t="s">
        <v>14</v>
      </c>
      <c r="F255" s="41" t="s">
        <v>29</v>
      </c>
      <c r="G255" s="41" t="s">
        <v>35</v>
      </c>
      <c r="H255" s="42" t="s">
        <v>70</v>
      </c>
      <c r="I255" s="36">
        <v>113</v>
      </c>
      <c r="J255" s="73">
        <v>3</v>
      </c>
      <c r="K255" s="38">
        <v>3</v>
      </c>
      <c r="L255" s="49"/>
    </row>
    <row r="256" spans="1:14" s="55" customFormat="1" ht="12.75">
      <c r="A256" s="23" t="s">
        <v>645</v>
      </c>
      <c r="B256" s="50">
        <v>2414</v>
      </c>
      <c r="C256" s="63" t="s">
        <v>646</v>
      </c>
      <c r="D256" s="64" t="s">
        <v>647</v>
      </c>
      <c r="E256" s="47" t="s">
        <v>74</v>
      </c>
      <c r="F256" s="47" t="s">
        <v>29</v>
      </c>
      <c r="G256" s="47" t="s">
        <v>35</v>
      </c>
      <c r="H256" s="65" t="s">
        <v>70</v>
      </c>
      <c r="I256" s="62">
        <v>0</v>
      </c>
      <c r="J256" s="73">
        <v>5</v>
      </c>
      <c r="K256" s="43" t="s">
        <v>85</v>
      </c>
      <c r="L256" s="49" t="s">
        <v>78</v>
      </c>
      <c r="M256" s="53"/>
      <c r="N256" s="54"/>
    </row>
    <row r="257" spans="1:14" s="55" customFormat="1" ht="12.75">
      <c r="A257" s="23" t="s">
        <v>648</v>
      </c>
      <c r="B257" s="50">
        <v>2415</v>
      </c>
      <c r="C257" s="86" t="s">
        <v>649</v>
      </c>
      <c r="D257" s="87" t="s">
        <v>575</v>
      </c>
      <c r="E257" s="76" t="s">
        <v>527</v>
      </c>
      <c r="F257" s="76" t="s">
        <v>29</v>
      </c>
      <c r="G257" s="76" t="s">
        <v>35</v>
      </c>
      <c r="H257" s="77" t="s">
        <v>70</v>
      </c>
      <c r="I257" s="36">
        <v>0</v>
      </c>
      <c r="J257" s="73">
        <v>4</v>
      </c>
      <c r="K257" s="43">
        <v>5</v>
      </c>
      <c r="L257" s="49" t="s">
        <v>78</v>
      </c>
      <c r="M257" s="53"/>
      <c r="N257" s="54"/>
    </row>
    <row r="258" spans="1:12" s="31" customFormat="1" ht="11.25">
      <c r="A258" s="23" t="s">
        <v>650</v>
      </c>
      <c r="B258" s="32">
        <v>2433</v>
      </c>
      <c r="C258" s="78" t="s">
        <v>651</v>
      </c>
      <c r="D258" s="79" t="s">
        <v>305</v>
      </c>
      <c r="E258" s="80" t="s">
        <v>539</v>
      </c>
      <c r="F258" s="80" t="s">
        <v>14</v>
      </c>
      <c r="G258" s="80" t="s">
        <v>125</v>
      </c>
      <c r="H258" s="81" t="s">
        <v>323</v>
      </c>
      <c r="I258" s="36">
        <v>494</v>
      </c>
      <c r="J258" s="73">
        <v>1</v>
      </c>
      <c r="K258" s="43" t="s">
        <v>52</v>
      </c>
      <c r="L258" s="85" t="s">
        <v>652</v>
      </c>
    </row>
    <row r="259" spans="1:12" s="31" customFormat="1" ht="11.25">
      <c r="A259" s="23" t="s">
        <v>653</v>
      </c>
      <c r="B259" s="32">
        <v>2434</v>
      </c>
      <c r="C259" s="78" t="s">
        <v>651</v>
      </c>
      <c r="D259" s="79" t="s">
        <v>434</v>
      </c>
      <c r="E259" s="80" t="s">
        <v>539</v>
      </c>
      <c r="F259" s="80" t="s">
        <v>14</v>
      </c>
      <c r="G259" s="80" t="s">
        <v>125</v>
      </c>
      <c r="H259" s="81" t="s">
        <v>554</v>
      </c>
      <c r="I259" s="36">
        <v>446</v>
      </c>
      <c r="J259" s="73">
        <v>1</v>
      </c>
      <c r="K259" s="38">
        <v>1</v>
      </c>
      <c r="L259" s="67"/>
    </row>
    <row r="260" spans="1:14" s="55" customFormat="1" ht="12.75">
      <c r="A260" s="23" t="s">
        <v>654</v>
      </c>
      <c r="B260" s="50">
        <v>2452</v>
      </c>
      <c r="C260" s="39" t="s">
        <v>655</v>
      </c>
      <c r="D260" s="59" t="s">
        <v>28</v>
      </c>
      <c r="E260" s="60" t="s">
        <v>14</v>
      </c>
      <c r="F260" s="41" t="s">
        <v>14</v>
      </c>
      <c r="G260" s="41" t="s">
        <v>125</v>
      </c>
      <c r="H260" s="42" t="s">
        <v>293</v>
      </c>
      <c r="I260" s="36">
        <v>0</v>
      </c>
      <c r="J260" s="73">
        <v>2</v>
      </c>
      <c r="K260" s="43">
        <v>3</v>
      </c>
      <c r="L260" s="49" t="s">
        <v>78</v>
      </c>
      <c r="M260" s="53" t="s">
        <v>656</v>
      </c>
      <c r="N260" s="54"/>
    </row>
    <row r="261" spans="1:14" s="55" customFormat="1" ht="12.75">
      <c r="A261" s="23" t="s">
        <v>657</v>
      </c>
      <c r="B261" s="32">
        <v>2453</v>
      </c>
      <c r="C261" s="78" t="s">
        <v>658</v>
      </c>
      <c r="D261" s="79" t="s">
        <v>423</v>
      </c>
      <c r="E261" s="80" t="s">
        <v>539</v>
      </c>
      <c r="F261" s="80" t="s">
        <v>14</v>
      </c>
      <c r="G261" s="80" t="s">
        <v>125</v>
      </c>
      <c r="H261" s="81" t="s">
        <v>323</v>
      </c>
      <c r="I261" s="36">
        <v>0</v>
      </c>
      <c r="J261" s="73">
        <v>4</v>
      </c>
      <c r="K261" s="43">
        <v>5</v>
      </c>
      <c r="L261" s="49" t="s">
        <v>78</v>
      </c>
      <c r="M261" s="53"/>
      <c r="N261" s="54"/>
    </row>
    <row r="262" spans="1:12" s="30" customFormat="1" ht="11.25">
      <c r="A262" s="23" t="s">
        <v>659</v>
      </c>
      <c r="B262" s="32">
        <v>2454</v>
      </c>
      <c r="C262" s="78" t="s">
        <v>660</v>
      </c>
      <c r="D262" s="79" t="s">
        <v>661</v>
      </c>
      <c r="E262" s="80" t="s">
        <v>539</v>
      </c>
      <c r="F262" s="80" t="s">
        <v>14</v>
      </c>
      <c r="G262" s="80" t="s">
        <v>125</v>
      </c>
      <c r="H262" s="81" t="s">
        <v>323</v>
      </c>
      <c r="I262" s="36">
        <v>306</v>
      </c>
      <c r="J262" s="73">
        <v>1</v>
      </c>
      <c r="K262" s="38">
        <v>2</v>
      </c>
      <c r="L262" s="88"/>
    </row>
    <row r="263" spans="1:12" s="30" customFormat="1" ht="11.25">
      <c r="A263" s="23" t="s">
        <v>662</v>
      </c>
      <c r="B263" s="32">
        <v>2457</v>
      </c>
      <c r="C263" s="39" t="s">
        <v>663</v>
      </c>
      <c r="D263" s="40" t="s">
        <v>12</v>
      </c>
      <c r="E263" s="41" t="s">
        <v>14</v>
      </c>
      <c r="F263" s="41" t="s">
        <v>14</v>
      </c>
      <c r="G263" s="41" t="s">
        <v>125</v>
      </c>
      <c r="H263" s="42" t="s">
        <v>208</v>
      </c>
      <c r="I263" s="36">
        <v>0</v>
      </c>
      <c r="J263" s="73">
        <v>4</v>
      </c>
      <c r="K263" s="38" t="s">
        <v>85</v>
      </c>
      <c r="L263" s="9"/>
    </row>
    <row r="264" spans="1:11" s="30" customFormat="1" ht="11.25">
      <c r="A264" s="23" t="s">
        <v>664</v>
      </c>
      <c r="B264" s="32">
        <v>2460</v>
      </c>
      <c r="C264" s="45" t="s">
        <v>665</v>
      </c>
      <c r="D264" s="46" t="s">
        <v>73</v>
      </c>
      <c r="E264" s="47" t="s">
        <v>74</v>
      </c>
      <c r="F264" s="47" t="s">
        <v>29</v>
      </c>
      <c r="G264" s="47" t="s">
        <v>35</v>
      </c>
      <c r="H264" s="48" t="s">
        <v>47</v>
      </c>
      <c r="I264" s="36">
        <v>0</v>
      </c>
      <c r="J264" s="73" t="s">
        <v>85</v>
      </c>
      <c r="K264" s="38" t="s">
        <v>85</v>
      </c>
    </row>
    <row r="265" spans="1:12" s="30" customFormat="1" ht="11.25">
      <c r="A265" s="23" t="s">
        <v>666</v>
      </c>
      <c r="B265" s="32">
        <v>2461</v>
      </c>
      <c r="C265" s="39" t="s">
        <v>667</v>
      </c>
      <c r="D265" s="40" t="s">
        <v>146</v>
      </c>
      <c r="E265" s="41" t="s">
        <v>14</v>
      </c>
      <c r="F265" s="41" t="s">
        <v>29</v>
      </c>
      <c r="G265" s="41" t="s">
        <v>35</v>
      </c>
      <c r="H265" s="42" t="s">
        <v>47</v>
      </c>
      <c r="I265" s="36">
        <v>0</v>
      </c>
      <c r="J265" s="73">
        <v>4</v>
      </c>
      <c r="K265" s="38" t="s">
        <v>85</v>
      </c>
      <c r="L265" s="9"/>
    </row>
    <row r="266" spans="1:11" s="30" customFormat="1" ht="11.25">
      <c r="A266" s="23" t="s">
        <v>668</v>
      </c>
      <c r="B266" s="32">
        <v>2472</v>
      </c>
      <c r="C266" s="33" t="s">
        <v>669</v>
      </c>
      <c r="D266" s="34" t="s">
        <v>88</v>
      </c>
      <c r="E266" s="32" t="s">
        <v>13</v>
      </c>
      <c r="F266" s="32" t="s">
        <v>29</v>
      </c>
      <c r="G266" s="32" t="s">
        <v>35</v>
      </c>
      <c r="H266" s="35" t="s">
        <v>70</v>
      </c>
      <c r="I266" s="36">
        <v>41</v>
      </c>
      <c r="J266" s="73">
        <v>4</v>
      </c>
      <c r="K266" s="38">
        <v>5</v>
      </c>
    </row>
    <row r="267" spans="1:11" s="30" customFormat="1" ht="11.25">
      <c r="A267" s="23" t="s">
        <v>670</v>
      </c>
      <c r="B267" s="32">
        <v>2484</v>
      </c>
      <c r="C267" s="33" t="s">
        <v>671</v>
      </c>
      <c r="D267" s="34" t="s">
        <v>46</v>
      </c>
      <c r="E267" s="32" t="s">
        <v>13</v>
      </c>
      <c r="F267" s="32" t="s">
        <v>14</v>
      </c>
      <c r="G267" s="32" t="s">
        <v>15</v>
      </c>
      <c r="H267" s="35" t="s">
        <v>99</v>
      </c>
      <c r="I267" s="36">
        <v>330</v>
      </c>
      <c r="J267" s="73">
        <v>2</v>
      </c>
      <c r="K267" s="38">
        <v>2</v>
      </c>
    </row>
    <row r="268" spans="1:12" s="30" customFormat="1" ht="11.25">
      <c r="A268" s="23" t="s">
        <v>672</v>
      </c>
      <c r="B268" s="32">
        <v>2502</v>
      </c>
      <c r="C268" s="39" t="s">
        <v>673</v>
      </c>
      <c r="D268" s="40" t="s">
        <v>66</v>
      </c>
      <c r="E268" s="41" t="s">
        <v>14</v>
      </c>
      <c r="F268" s="41" t="s">
        <v>29</v>
      </c>
      <c r="G268" s="41" t="s">
        <v>35</v>
      </c>
      <c r="H268" s="42" t="s">
        <v>77</v>
      </c>
      <c r="I268" s="36">
        <v>20</v>
      </c>
      <c r="J268" s="73">
        <v>3</v>
      </c>
      <c r="K268" s="43">
        <v>4</v>
      </c>
      <c r="L268" s="44" t="s">
        <v>195</v>
      </c>
    </row>
    <row r="269" spans="1:12" s="30" customFormat="1" ht="11.25">
      <c r="A269" s="23" t="s">
        <v>674</v>
      </c>
      <c r="B269" s="32">
        <v>2503</v>
      </c>
      <c r="C269" s="39" t="s">
        <v>673</v>
      </c>
      <c r="D269" s="40" t="s">
        <v>434</v>
      </c>
      <c r="E269" s="41" t="s">
        <v>14</v>
      </c>
      <c r="F269" s="41" t="s">
        <v>29</v>
      </c>
      <c r="G269" s="41" t="s">
        <v>35</v>
      </c>
      <c r="H269" s="42" t="s">
        <v>77</v>
      </c>
      <c r="I269" s="36">
        <v>75</v>
      </c>
      <c r="J269" s="73">
        <v>3</v>
      </c>
      <c r="K269" s="38">
        <v>4</v>
      </c>
      <c r="L269" s="9"/>
    </row>
    <row r="270" spans="1:11" s="30" customFormat="1" ht="11.25">
      <c r="A270" s="23" t="s">
        <v>675</v>
      </c>
      <c r="B270" s="32">
        <v>2508</v>
      </c>
      <c r="C270" s="33" t="s">
        <v>626</v>
      </c>
      <c r="D270" s="34" t="s">
        <v>55</v>
      </c>
      <c r="E270" s="32" t="s">
        <v>13</v>
      </c>
      <c r="F270" s="32" t="s">
        <v>14</v>
      </c>
      <c r="G270" s="32" t="s">
        <v>125</v>
      </c>
      <c r="H270" s="35" t="s">
        <v>192</v>
      </c>
      <c r="I270" s="36">
        <v>71</v>
      </c>
      <c r="J270" s="73">
        <v>4</v>
      </c>
      <c r="K270" s="38">
        <v>5</v>
      </c>
    </row>
    <row r="271" spans="1:12" s="30" customFormat="1" ht="11.25">
      <c r="A271" s="23" t="s">
        <v>676</v>
      </c>
      <c r="B271" s="32">
        <v>2519</v>
      </c>
      <c r="C271" s="39" t="s">
        <v>677</v>
      </c>
      <c r="D271" s="40" t="s">
        <v>88</v>
      </c>
      <c r="E271" s="41" t="s">
        <v>14</v>
      </c>
      <c r="F271" s="41" t="s">
        <v>14</v>
      </c>
      <c r="G271" s="41" t="s">
        <v>125</v>
      </c>
      <c r="H271" s="42" t="s">
        <v>678</v>
      </c>
      <c r="I271" s="36">
        <v>0</v>
      </c>
      <c r="J271" s="73" t="s">
        <v>85</v>
      </c>
      <c r="K271" s="38" t="s">
        <v>85</v>
      </c>
      <c r="L271" s="9"/>
    </row>
    <row r="272" spans="1:12" s="30" customFormat="1" ht="11.25">
      <c r="A272" s="23" t="s">
        <v>679</v>
      </c>
      <c r="B272" s="32">
        <v>2528</v>
      </c>
      <c r="C272" s="78" t="s">
        <v>218</v>
      </c>
      <c r="D272" s="79" t="s">
        <v>155</v>
      </c>
      <c r="E272" s="80" t="s">
        <v>539</v>
      </c>
      <c r="F272" s="80" t="s">
        <v>29</v>
      </c>
      <c r="G272" s="80" t="s">
        <v>30</v>
      </c>
      <c r="H272" s="81" t="s">
        <v>89</v>
      </c>
      <c r="I272" s="36">
        <v>367</v>
      </c>
      <c r="J272" s="73">
        <v>3</v>
      </c>
      <c r="K272" s="38">
        <v>2</v>
      </c>
      <c r="L272" s="88"/>
    </row>
    <row r="273" spans="1:12" s="30" customFormat="1" ht="11.25">
      <c r="A273" s="23" t="s">
        <v>680</v>
      </c>
      <c r="B273" s="32">
        <v>2534</v>
      </c>
      <c r="C273" s="39" t="s">
        <v>681</v>
      </c>
      <c r="D273" s="40" t="s">
        <v>55</v>
      </c>
      <c r="E273" s="41" t="s">
        <v>14</v>
      </c>
      <c r="F273" s="41" t="s">
        <v>14</v>
      </c>
      <c r="G273" s="41" t="s">
        <v>125</v>
      </c>
      <c r="H273" s="42" t="s">
        <v>273</v>
      </c>
      <c r="I273" s="36">
        <v>189</v>
      </c>
      <c r="J273" s="73">
        <v>3</v>
      </c>
      <c r="K273" s="38">
        <v>3</v>
      </c>
      <c r="L273" s="9"/>
    </row>
    <row r="274" spans="1:12" s="30" customFormat="1" ht="11.25">
      <c r="A274" s="23" t="s">
        <v>682</v>
      </c>
      <c r="B274" s="32">
        <v>2536</v>
      </c>
      <c r="C274" s="39" t="s">
        <v>683</v>
      </c>
      <c r="D274" s="40" t="s">
        <v>43</v>
      </c>
      <c r="E274" s="41" t="s">
        <v>14</v>
      </c>
      <c r="F274" s="41" t="s">
        <v>29</v>
      </c>
      <c r="G274" s="41" t="s">
        <v>30</v>
      </c>
      <c r="H274" s="42" t="s">
        <v>31</v>
      </c>
      <c r="I274" s="36">
        <v>117</v>
      </c>
      <c r="J274" s="73">
        <v>4</v>
      </c>
      <c r="K274" s="43">
        <v>3</v>
      </c>
      <c r="L274" s="44" t="s">
        <v>63</v>
      </c>
    </row>
    <row r="275" spans="1:12" s="30" customFormat="1" ht="11.25">
      <c r="A275" s="23" t="s">
        <v>684</v>
      </c>
      <c r="B275" s="32">
        <v>2556</v>
      </c>
      <c r="C275" s="39" t="s">
        <v>685</v>
      </c>
      <c r="D275" s="40" t="s">
        <v>21</v>
      </c>
      <c r="E275" s="41" t="s">
        <v>14</v>
      </c>
      <c r="F275" s="41" t="s">
        <v>14</v>
      </c>
      <c r="G275" s="41" t="s">
        <v>15</v>
      </c>
      <c r="H275" s="42" t="s">
        <v>51</v>
      </c>
      <c r="I275" s="36">
        <v>244</v>
      </c>
      <c r="J275" s="73">
        <v>3</v>
      </c>
      <c r="K275" s="38">
        <v>2</v>
      </c>
      <c r="L275" s="9"/>
    </row>
    <row r="276" spans="1:12" s="30" customFormat="1" ht="11.25">
      <c r="A276" s="23" t="s">
        <v>686</v>
      </c>
      <c r="B276" s="32">
        <v>2559</v>
      </c>
      <c r="C276" s="39" t="s">
        <v>687</v>
      </c>
      <c r="D276" s="40" t="s">
        <v>688</v>
      </c>
      <c r="E276" s="41" t="s">
        <v>14</v>
      </c>
      <c r="F276" s="41" t="s">
        <v>29</v>
      </c>
      <c r="G276" s="41" t="s">
        <v>35</v>
      </c>
      <c r="H276" s="42" t="s">
        <v>47</v>
      </c>
      <c r="I276" s="36">
        <v>0</v>
      </c>
      <c r="J276" s="73" t="s">
        <v>85</v>
      </c>
      <c r="K276" s="38" t="s">
        <v>85</v>
      </c>
      <c r="L276" s="9"/>
    </row>
    <row r="277" spans="1:12" s="30" customFormat="1" ht="11.25">
      <c r="A277" s="23" t="s">
        <v>689</v>
      </c>
      <c r="B277" s="32">
        <v>2560</v>
      </c>
      <c r="C277" s="39" t="s">
        <v>690</v>
      </c>
      <c r="D277" s="40" t="s">
        <v>55</v>
      </c>
      <c r="E277" s="41" t="s">
        <v>14</v>
      </c>
      <c r="F277" s="41" t="s">
        <v>29</v>
      </c>
      <c r="G277" s="41" t="s">
        <v>35</v>
      </c>
      <c r="H277" s="42" t="s">
        <v>118</v>
      </c>
      <c r="I277" s="36">
        <v>128</v>
      </c>
      <c r="J277" s="73">
        <v>4</v>
      </c>
      <c r="K277" s="38">
        <v>3</v>
      </c>
      <c r="L277" s="9"/>
    </row>
    <row r="278" spans="1:12" s="30" customFormat="1" ht="11.25">
      <c r="A278" s="23" t="s">
        <v>691</v>
      </c>
      <c r="B278" s="32">
        <v>2562</v>
      </c>
      <c r="C278" s="74" t="s">
        <v>692</v>
      </c>
      <c r="D278" s="75" t="s">
        <v>693</v>
      </c>
      <c r="E278" s="76" t="s">
        <v>527</v>
      </c>
      <c r="F278" s="76" t="s">
        <v>14</v>
      </c>
      <c r="G278" s="76" t="s">
        <v>125</v>
      </c>
      <c r="H278" s="77" t="s">
        <v>323</v>
      </c>
      <c r="I278" s="36">
        <v>421</v>
      </c>
      <c r="J278" s="73" t="s">
        <v>52</v>
      </c>
      <c r="K278" s="43" t="s">
        <v>52</v>
      </c>
      <c r="L278" s="89" t="s">
        <v>694</v>
      </c>
    </row>
    <row r="279" spans="1:11" s="30" customFormat="1" ht="11.25">
      <c r="A279" s="23" t="s">
        <v>695</v>
      </c>
      <c r="B279" s="32">
        <v>2567</v>
      </c>
      <c r="C279" s="33" t="s">
        <v>696</v>
      </c>
      <c r="D279" s="34" t="s">
        <v>28</v>
      </c>
      <c r="E279" s="32" t="s">
        <v>13</v>
      </c>
      <c r="F279" s="32" t="s">
        <v>14</v>
      </c>
      <c r="G279" s="32" t="s">
        <v>125</v>
      </c>
      <c r="H279" s="35" t="s">
        <v>554</v>
      </c>
      <c r="I279" s="36">
        <v>250</v>
      </c>
      <c r="J279" s="73">
        <v>3</v>
      </c>
      <c r="K279" s="38">
        <v>3</v>
      </c>
    </row>
    <row r="280" spans="1:12" s="30" customFormat="1" ht="11.25">
      <c r="A280" s="23" t="s">
        <v>697</v>
      </c>
      <c r="B280" s="32">
        <v>2568</v>
      </c>
      <c r="C280" s="78" t="s">
        <v>698</v>
      </c>
      <c r="D280" s="79" t="s">
        <v>699</v>
      </c>
      <c r="E280" s="80" t="s">
        <v>539</v>
      </c>
      <c r="F280" s="80" t="s">
        <v>14</v>
      </c>
      <c r="G280" s="80" t="s">
        <v>125</v>
      </c>
      <c r="H280" s="81" t="s">
        <v>306</v>
      </c>
      <c r="I280" s="36">
        <v>354</v>
      </c>
      <c r="J280" s="73">
        <v>1</v>
      </c>
      <c r="K280" s="38">
        <v>2</v>
      </c>
      <c r="L280" s="88"/>
    </row>
    <row r="281" spans="1:11" s="30" customFormat="1" ht="11.25">
      <c r="A281" s="23" t="s">
        <v>700</v>
      </c>
      <c r="B281" s="32">
        <v>2570</v>
      </c>
      <c r="C281" s="45" t="s">
        <v>701</v>
      </c>
      <c r="D281" s="46" t="s">
        <v>73</v>
      </c>
      <c r="E281" s="47" t="s">
        <v>74</v>
      </c>
      <c r="F281" s="47" t="s">
        <v>29</v>
      </c>
      <c r="G281" s="47" t="s">
        <v>35</v>
      </c>
      <c r="H281" s="48" t="s">
        <v>56</v>
      </c>
      <c r="I281" s="36">
        <v>193</v>
      </c>
      <c r="J281" s="73">
        <v>3</v>
      </c>
      <c r="K281" s="38">
        <v>4</v>
      </c>
    </row>
    <row r="282" spans="1:11" s="30" customFormat="1" ht="11.25">
      <c r="A282" s="23" t="s">
        <v>702</v>
      </c>
      <c r="B282" s="32">
        <v>2573</v>
      </c>
      <c r="C282" s="33" t="s">
        <v>703</v>
      </c>
      <c r="D282" s="34" t="s">
        <v>55</v>
      </c>
      <c r="E282" s="32" t="s">
        <v>13</v>
      </c>
      <c r="F282" s="32" t="s">
        <v>29</v>
      </c>
      <c r="G282" s="32" t="s">
        <v>35</v>
      </c>
      <c r="H282" s="35" t="s">
        <v>59</v>
      </c>
      <c r="I282" s="36">
        <v>150</v>
      </c>
      <c r="J282" s="73">
        <v>4</v>
      </c>
      <c r="K282" s="38">
        <v>4</v>
      </c>
    </row>
    <row r="283" spans="1:12" s="30" customFormat="1" ht="11.25">
      <c r="A283" s="23" t="s">
        <v>704</v>
      </c>
      <c r="B283" s="32">
        <v>2577</v>
      </c>
      <c r="C283" s="78" t="s">
        <v>369</v>
      </c>
      <c r="D283" s="79" t="s">
        <v>705</v>
      </c>
      <c r="E283" s="80" t="s">
        <v>539</v>
      </c>
      <c r="F283" s="80" t="s">
        <v>14</v>
      </c>
      <c r="G283" s="80" t="s">
        <v>125</v>
      </c>
      <c r="H283" s="81" t="s">
        <v>293</v>
      </c>
      <c r="I283" s="36">
        <v>340</v>
      </c>
      <c r="J283" s="73">
        <v>2</v>
      </c>
      <c r="K283" s="38">
        <v>2</v>
      </c>
      <c r="L283" s="88"/>
    </row>
    <row r="284" spans="1:12" s="30" customFormat="1" ht="11.25">
      <c r="A284" s="23" t="s">
        <v>706</v>
      </c>
      <c r="B284" s="32">
        <v>2583</v>
      </c>
      <c r="C284" s="39" t="s">
        <v>707</v>
      </c>
      <c r="D284" s="40" t="s">
        <v>50</v>
      </c>
      <c r="E284" s="41" t="s">
        <v>14</v>
      </c>
      <c r="F284" s="41" t="s">
        <v>29</v>
      </c>
      <c r="G284" s="41" t="s">
        <v>30</v>
      </c>
      <c r="H284" s="42" t="s">
        <v>439</v>
      </c>
      <c r="I284" s="36">
        <v>0</v>
      </c>
      <c r="J284" s="73" t="s">
        <v>85</v>
      </c>
      <c r="K284" s="38" t="s">
        <v>85</v>
      </c>
      <c r="L284" s="9"/>
    </row>
    <row r="285" spans="1:12" s="30" customFormat="1" ht="11.25">
      <c r="A285" s="23" t="s">
        <v>708</v>
      </c>
      <c r="B285" s="32">
        <v>2589</v>
      </c>
      <c r="C285" s="39" t="s">
        <v>709</v>
      </c>
      <c r="D285" s="40" t="s">
        <v>710</v>
      </c>
      <c r="E285" s="41" t="s">
        <v>14</v>
      </c>
      <c r="F285" s="41" t="s">
        <v>29</v>
      </c>
      <c r="G285" s="41" t="s">
        <v>35</v>
      </c>
      <c r="H285" s="42" t="s">
        <v>70</v>
      </c>
      <c r="I285" s="36">
        <v>104</v>
      </c>
      <c r="J285" s="73">
        <v>4</v>
      </c>
      <c r="K285" s="38">
        <v>3</v>
      </c>
      <c r="L285" s="9"/>
    </row>
    <row r="286" spans="1:12" s="30" customFormat="1" ht="11.25">
      <c r="A286" s="23" t="s">
        <v>711</v>
      </c>
      <c r="B286" s="32">
        <v>2590</v>
      </c>
      <c r="C286" s="78" t="s">
        <v>712</v>
      </c>
      <c r="D286" s="79" t="s">
        <v>713</v>
      </c>
      <c r="E286" s="80" t="s">
        <v>539</v>
      </c>
      <c r="F286" s="80" t="s">
        <v>29</v>
      </c>
      <c r="G286" s="80" t="s">
        <v>35</v>
      </c>
      <c r="H286" s="81" t="s">
        <v>70</v>
      </c>
      <c r="I286" s="36">
        <v>395</v>
      </c>
      <c r="J286" s="73" t="s">
        <v>52</v>
      </c>
      <c r="K286" s="38">
        <v>1</v>
      </c>
      <c r="L286" s="88"/>
    </row>
    <row r="287" spans="1:14" s="91" customFormat="1" ht="12.75">
      <c r="A287" s="23" t="s">
        <v>714</v>
      </c>
      <c r="B287" s="32">
        <v>2593</v>
      </c>
      <c r="C287" s="78" t="s">
        <v>241</v>
      </c>
      <c r="D287" s="79" t="s">
        <v>146</v>
      </c>
      <c r="E287" s="80" t="s">
        <v>539</v>
      </c>
      <c r="F287" s="80" t="s">
        <v>29</v>
      </c>
      <c r="G287" s="80" t="s">
        <v>30</v>
      </c>
      <c r="H287" s="81" t="s">
        <v>82</v>
      </c>
      <c r="I287" s="36">
        <v>0</v>
      </c>
      <c r="J287" s="73">
        <v>5</v>
      </c>
      <c r="K287" s="43" t="s">
        <v>85</v>
      </c>
      <c r="L287" s="85" t="s">
        <v>582</v>
      </c>
      <c r="M287" s="9" t="s">
        <v>78</v>
      </c>
      <c r="N287" s="90"/>
    </row>
    <row r="288" spans="1:14" s="91" customFormat="1" ht="12.75">
      <c r="A288" s="23" t="s">
        <v>715</v>
      </c>
      <c r="B288" s="50">
        <v>2594</v>
      </c>
      <c r="C288" s="92" t="s">
        <v>716</v>
      </c>
      <c r="D288" s="93" t="s">
        <v>717</v>
      </c>
      <c r="E288" s="80" t="s">
        <v>539</v>
      </c>
      <c r="F288" s="32" t="s">
        <v>29</v>
      </c>
      <c r="G288" s="32" t="s">
        <v>35</v>
      </c>
      <c r="H288" s="94" t="s">
        <v>36</v>
      </c>
      <c r="I288" s="62">
        <v>0</v>
      </c>
      <c r="J288" s="73">
        <v>2</v>
      </c>
      <c r="K288" s="43">
        <v>3</v>
      </c>
      <c r="L288" s="9" t="s">
        <v>78</v>
      </c>
      <c r="M288" s="95"/>
      <c r="N288" s="90"/>
    </row>
    <row r="289" spans="1:11" s="30" customFormat="1" ht="11.25">
      <c r="A289" s="23" t="s">
        <v>718</v>
      </c>
      <c r="B289" s="32">
        <v>2596</v>
      </c>
      <c r="C289" s="33" t="s">
        <v>380</v>
      </c>
      <c r="D289" s="34" t="s">
        <v>55</v>
      </c>
      <c r="E289" s="32" t="s">
        <v>13</v>
      </c>
      <c r="F289" s="32" t="s">
        <v>14</v>
      </c>
      <c r="G289" s="32" t="s">
        <v>125</v>
      </c>
      <c r="H289" s="35" t="s">
        <v>192</v>
      </c>
      <c r="I289" s="36">
        <v>384</v>
      </c>
      <c r="J289" s="73">
        <v>2</v>
      </c>
      <c r="K289" s="38">
        <v>1</v>
      </c>
    </row>
    <row r="290" spans="1:15" ht="11.25">
      <c r="A290" s="23" t="s">
        <v>719</v>
      </c>
      <c r="B290" s="32">
        <v>2603</v>
      </c>
      <c r="C290" s="45" t="s">
        <v>720</v>
      </c>
      <c r="D290" s="46" t="s">
        <v>73</v>
      </c>
      <c r="E290" s="47" t="s">
        <v>74</v>
      </c>
      <c r="F290" s="47" t="s">
        <v>14</v>
      </c>
      <c r="G290" s="47" t="s">
        <v>15</v>
      </c>
      <c r="H290" s="48" t="s">
        <v>721</v>
      </c>
      <c r="I290" s="36">
        <v>0</v>
      </c>
      <c r="J290" s="73">
        <v>4</v>
      </c>
      <c r="K290" s="43">
        <v>5</v>
      </c>
      <c r="L290" s="9" t="s">
        <v>78</v>
      </c>
      <c r="M290" s="96"/>
      <c r="N290" s="96"/>
      <c r="O290" s="96"/>
    </row>
    <row r="291" spans="1:11" s="30" customFormat="1" ht="11.25">
      <c r="A291" s="23" t="s">
        <v>722</v>
      </c>
      <c r="B291" s="32">
        <v>2604</v>
      </c>
      <c r="C291" s="33" t="s">
        <v>723</v>
      </c>
      <c r="D291" s="34" t="s">
        <v>69</v>
      </c>
      <c r="E291" s="32" t="s">
        <v>13</v>
      </c>
      <c r="F291" s="32" t="s">
        <v>14</v>
      </c>
      <c r="G291" s="32" t="s">
        <v>15</v>
      </c>
      <c r="H291" s="35" t="s">
        <v>721</v>
      </c>
      <c r="I291" s="36">
        <v>212</v>
      </c>
      <c r="J291" s="73">
        <v>3</v>
      </c>
      <c r="K291" s="38">
        <v>3</v>
      </c>
    </row>
    <row r="292" spans="1:13" s="30" customFormat="1" ht="11.25">
      <c r="A292" s="23" t="s">
        <v>724</v>
      </c>
      <c r="B292" s="32">
        <v>2605</v>
      </c>
      <c r="C292" s="78" t="s">
        <v>723</v>
      </c>
      <c r="D292" s="79" t="s">
        <v>434</v>
      </c>
      <c r="E292" s="80" t="s">
        <v>539</v>
      </c>
      <c r="F292" s="80" t="s">
        <v>14</v>
      </c>
      <c r="G292" s="80" t="s">
        <v>15</v>
      </c>
      <c r="H292" s="81" t="s">
        <v>721</v>
      </c>
      <c r="I292" s="36">
        <v>188</v>
      </c>
      <c r="J292" s="73">
        <v>2</v>
      </c>
      <c r="K292" s="43">
        <v>3</v>
      </c>
      <c r="L292" s="85" t="s">
        <v>725</v>
      </c>
      <c r="M292" s="9" t="s">
        <v>78</v>
      </c>
    </row>
    <row r="293" spans="1:12" s="30" customFormat="1" ht="11.25">
      <c r="A293" s="23" t="s">
        <v>726</v>
      </c>
      <c r="B293" s="32">
        <v>2606</v>
      </c>
      <c r="C293" s="39" t="s">
        <v>723</v>
      </c>
      <c r="D293" s="40" t="s">
        <v>628</v>
      </c>
      <c r="E293" s="41" t="s">
        <v>14</v>
      </c>
      <c r="F293" s="41" t="s">
        <v>14</v>
      </c>
      <c r="G293" s="41" t="s">
        <v>15</v>
      </c>
      <c r="H293" s="42" t="s">
        <v>721</v>
      </c>
      <c r="I293" s="36">
        <v>17</v>
      </c>
      <c r="J293" s="73">
        <v>3</v>
      </c>
      <c r="K293" s="38">
        <v>4</v>
      </c>
      <c r="L293" s="9"/>
    </row>
    <row r="294" spans="1:11" s="30" customFormat="1" ht="11.25">
      <c r="A294" s="23" t="s">
        <v>727</v>
      </c>
      <c r="B294" s="32">
        <v>2607</v>
      </c>
      <c r="C294" s="33" t="s">
        <v>728</v>
      </c>
      <c r="D294" s="34" t="s">
        <v>729</v>
      </c>
      <c r="E294" s="32" t="s">
        <v>13</v>
      </c>
      <c r="F294" s="32" t="s">
        <v>14</v>
      </c>
      <c r="G294" s="32" t="s">
        <v>15</v>
      </c>
      <c r="H294" s="35" t="s">
        <v>721</v>
      </c>
      <c r="I294" s="36">
        <v>136</v>
      </c>
      <c r="J294" s="73">
        <v>4</v>
      </c>
      <c r="K294" s="38">
        <v>4</v>
      </c>
    </row>
    <row r="295" spans="1:14" s="91" customFormat="1" ht="12.75">
      <c r="A295" s="23" t="s">
        <v>730</v>
      </c>
      <c r="B295" s="50">
        <v>2608</v>
      </c>
      <c r="C295" s="63" t="s">
        <v>731</v>
      </c>
      <c r="D295" s="64" t="s">
        <v>732</v>
      </c>
      <c r="E295" s="47" t="s">
        <v>74</v>
      </c>
      <c r="F295" s="47" t="s">
        <v>29</v>
      </c>
      <c r="G295" s="47" t="s">
        <v>30</v>
      </c>
      <c r="H295" s="65" t="s">
        <v>82</v>
      </c>
      <c r="I295" s="62">
        <v>0</v>
      </c>
      <c r="J295" s="73">
        <v>4</v>
      </c>
      <c r="K295" s="43">
        <v>5</v>
      </c>
      <c r="L295" s="9" t="s">
        <v>78</v>
      </c>
      <c r="M295" s="95"/>
      <c r="N295" s="90"/>
    </row>
    <row r="296" spans="1:12" s="30" customFormat="1" ht="11.25">
      <c r="A296" s="23" t="s">
        <v>733</v>
      </c>
      <c r="B296" s="32">
        <v>2614</v>
      </c>
      <c r="C296" s="33" t="s">
        <v>734</v>
      </c>
      <c r="D296" s="34" t="s">
        <v>107</v>
      </c>
      <c r="E296" s="32" t="s">
        <v>13</v>
      </c>
      <c r="F296" s="32" t="s">
        <v>29</v>
      </c>
      <c r="G296" s="32" t="s">
        <v>30</v>
      </c>
      <c r="H296" s="35" t="s">
        <v>31</v>
      </c>
      <c r="I296" s="36">
        <v>60</v>
      </c>
      <c r="J296" s="73">
        <v>3</v>
      </c>
      <c r="K296" s="43">
        <v>4</v>
      </c>
      <c r="L296" s="9" t="s">
        <v>78</v>
      </c>
    </row>
    <row r="297" spans="1:11" s="30" customFormat="1" ht="11.25">
      <c r="A297" s="23" t="s">
        <v>735</v>
      </c>
      <c r="B297" s="32">
        <v>2621</v>
      </c>
      <c r="C297" s="45" t="s">
        <v>736</v>
      </c>
      <c r="D297" s="46" t="s">
        <v>451</v>
      </c>
      <c r="E297" s="47" t="s">
        <v>74</v>
      </c>
      <c r="F297" s="47" t="s">
        <v>29</v>
      </c>
      <c r="G297" s="47" t="s">
        <v>30</v>
      </c>
      <c r="H297" s="48" t="s">
        <v>31</v>
      </c>
      <c r="I297" s="36">
        <v>109</v>
      </c>
      <c r="J297" s="73">
        <v>4</v>
      </c>
      <c r="K297" s="38">
        <v>4</v>
      </c>
    </row>
    <row r="298" spans="1:13" ht="11.25">
      <c r="A298" s="23" t="s">
        <v>737</v>
      </c>
      <c r="B298" s="32">
        <v>2623</v>
      </c>
      <c r="C298" s="74" t="s">
        <v>738</v>
      </c>
      <c r="D298" s="75" t="s">
        <v>28</v>
      </c>
      <c r="E298" s="76" t="s">
        <v>527</v>
      </c>
      <c r="F298" s="76" t="s">
        <v>14</v>
      </c>
      <c r="G298" s="76" t="s">
        <v>125</v>
      </c>
      <c r="H298" s="77" t="s">
        <v>323</v>
      </c>
      <c r="I298" s="36">
        <v>0</v>
      </c>
      <c r="J298" s="73">
        <v>5</v>
      </c>
      <c r="K298" s="43" t="s">
        <v>85</v>
      </c>
      <c r="L298" s="89" t="s">
        <v>739</v>
      </c>
      <c r="M298" s="30"/>
    </row>
    <row r="299" spans="1:14" s="91" customFormat="1" ht="12.75">
      <c r="A299" s="23" t="s">
        <v>740</v>
      </c>
      <c r="B299" s="50">
        <v>2630</v>
      </c>
      <c r="C299" s="51" t="s">
        <v>741</v>
      </c>
      <c r="D299" s="52" t="s">
        <v>69</v>
      </c>
      <c r="E299" s="50" t="s">
        <v>13</v>
      </c>
      <c r="F299" s="32" t="s">
        <v>14</v>
      </c>
      <c r="G299" s="32" t="s">
        <v>125</v>
      </c>
      <c r="H299" s="97" t="s">
        <v>192</v>
      </c>
      <c r="I299" s="62">
        <v>0</v>
      </c>
      <c r="J299" s="73">
        <v>4</v>
      </c>
      <c r="K299" s="38">
        <v>5</v>
      </c>
      <c r="L299" s="9" t="s">
        <v>78</v>
      </c>
      <c r="M299" s="95"/>
      <c r="N299" s="90"/>
    </row>
    <row r="300" spans="1:11" s="30" customFormat="1" ht="11.25">
      <c r="A300" s="23" t="s">
        <v>742</v>
      </c>
      <c r="B300" s="32">
        <v>2631</v>
      </c>
      <c r="C300" s="45" t="s">
        <v>743</v>
      </c>
      <c r="D300" s="46" t="s">
        <v>744</v>
      </c>
      <c r="E300" s="47" t="s">
        <v>74</v>
      </c>
      <c r="F300" s="47" t="s">
        <v>14</v>
      </c>
      <c r="G300" s="47" t="s">
        <v>125</v>
      </c>
      <c r="H300" s="48" t="s">
        <v>293</v>
      </c>
      <c r="I300" s="36">
        <v>144</v>
      </c>
      <c r="J300" s="73">
        <v>4</v>
      </c>
      <c r="K300" s="38">
        <v>4</v>
      </c>
    </row>
    <row r="301" spans="1:12" s="30" customFormat="1" ht="11.25">
      <c r="A301" s="23" t="s">
        <v>745</v>
      </c>
      <c r="B301" s="32">
        <v>2632</v>
      </c>
      <c r="C301" s="39" t="s">
        <v>746</v>
      </c>
      <c r="D301" s="40" t="s">
        <v>107</v>
      </c>
      <c r="E301" s="41" t="s">
        <v>14</v>
      </c>
      <c r="F301" s="41" t="s">
        <v>29</v>
      </c>
      <c r="G301" s="41" t="s">
        <v>30</v>
      </c>
      <c r="H301" s="42" t="s">
        <v>31</v>
      </c>
      <c r="I301" s="36">
        <v>4</v>
      </c>
      <c r="J301" s="73">
        <v>4</v>
      </c>
      <c r="K301" s="38">
        <v>4</v>
      </c>
      <c r="L301" s="9"/>
    </row>
    <row r="302" spans="1:12" s="30" customFormat="1" ht="11.25">
      <c r="A302" s="23" t="s">
        <v>747</v>
      </c>
      <c r="B302" s="32">
        <v>2635</v>
      </c>
      <c r="C302" s="78" t="s">
        <v>748</v>
      </c>
      <c r="D302" s="79" t="s">
        <v>81</v>
      </c>
      <c r="E302" s="80" t="s">
        <v>539</v>
      </c>
      <c r="F302" s="80" t="s">
        <v>14</v>
      </c>
      <c r="G302" s="80" t="s">
        <v>15</v>
      </c>
      <c r="H302" s="81" t="s">
        <v>721</v>
      </c>
      <c r="I302" s="36">
        <v>151</v>
      </c>
      <c r="J302" s="73">
        <v>2</v>
      </c>
      <c r="K302" s="43">
        <v>3</v>
      </c>
      <c r="L302" s="9" t="s">
        <v>78</v>
      </c>
    </row>
    <row r="303" spans="1:12" ht="11.25">
      <c r="A303" s="23" t="s">
        <v>749</v>
      </c>
      <c r="B303" s="32">
        <v>2636</v>
      </c>
      <c r="C303" s="78" t="s">
        <v>750</v>
      </c>
      <c r="D303" s="79" t="s">
        <v>146</v>
      </c>
      <c r="E303" s="80" t="s">
        <v>539</v>
      </c>
      <c r="F303" s="80" t="s">
        <v>14</v>
      </c>
      <c r="G303" s="80" t="s">
        <v>15</v>
      </c>
      <c r="H303" s="81" t="s">
        <v>721</v>
      </c>
      <c r="I303" s="36">
        <v>136</v>
      </c>
      <c r="J303" s="73">
        <v>4</v>
      </c>
      <c r="K303" s="43">
        <v>4</v>
      </c>
      <c r="L303" s="85" t="s">
        <v>582</v>
      </c>
    </row>
    <row r="304" spans="1:12" s="30" customFormat="1" ht="11.25">
      <c r="A304" s="23" t="s">
        <v>751</v>
      </c>
      <c r="B304" s="32">
        <v>2637</v>
      </c>
      <c r="C304" s="78" t="s">
        <v>752</v>
      </c>
      <c r="D304" s="79" t="s">
        <v>124</v>
      </c>
      <c r="E304" s="80" t="s">
        <v>539</v>
      </c>
      <c r="F304" s="80" t="s">
        <v>14</v>
      </c>
      <c r="G304" s="80" t="s">
        <v>15</v>
      </c>
      <c r="H304" s="81" t="s">
        <v>99</v>
      </c>
      <c r="I304" s="36">
        <v>551</v>
      </c>
      <c r="J304" s="73" t="s">
        <v>52</v>
      </c>
      <c r="K304" s="38" t="s">
        <v>52</v>
      </c>
      <c r="L304" s="88"/>
    </row>
    <row r="305" spans="1:12" ht="11.25">
      <c r="A305" s="23" t="s">
        <v>753</v>
      </c>
      <c r="B305" s="32">
        <v>2640</v>
      </c>
      <c r="C305" s="74" t="s">
        <v>754</v>
      </c>
      <c r="D305" s="75" t="s">
        <v>305</v>
      </c>
      <c r="E305" s="76" t="s">
        <v>527</v>
      </c>
      <c r="F305" s="76" t="s">
        <v>14</v>
      </c>
      <c r="G305" s="76" t="s">
        <v>125</v>
      </c>
      <c r="H305" s="77" t="s">
        <v>208</v>
      </c>
      <c r="I305" s="36">
        <v>0</v>
      </c>
      <c r="J305" s="73">
        <v>5</v>
      </c>
      <c r="K305" s="43" t="s">
        <v>85</v>
      </c>
      <c r="L305" s="89" t="s">
        <v>739</v>
      </c>
    </row>
    <row r="306" spans="1:11" s="30" customFormat="1" ht="11.25">
      <c r="A306" s="23" t="s">
        <v>755</v>
      </c>
      <c r="B306" s="32">
        <v>2663</v>
      </c>
      <c r="C306" s="33" t="s">
        <v>756</v>
      </c>
      <c r="D306" s="34" t="s">
        <v>757</v>
      </c>
      <c r="E306" s="32" t="s">
        <v>13</v>
      </c>
      <c r="F306" s="32" t="s">
        <v>14</v>
      </c>
      <c r="G306" s="32" t="s">
        <v>15</v>
      </c>
      <c r="H306" s="35" t="s">
        <v>721</v>
      </c>
      <c r="I306" s="36">
        <v>37</v>
      </c>
      <c r="J306" s="73">
        <v>5</v>
      </c>
      <c r="K306" s="38">
        <v>5</v>
      </c>
    </row>
    <row r="307" spans="1:12" s="30" customFormat="1" ht="11.25">
      <c r="A307" s="23" t="s">
        <v>758</v>
      </c>
      <c r="B307" s="32">
        <v>2672</v>
      </c>
      <c r="C307" s="78" t="s">
        <v>759</v>
      </c>
      <c r="D307" s="79" t="s">
        <v>760</v>
      </c>
      <c r="E307" s="80" t="s">
        <v>539</v>
      </c>
      <c r="F307" s="80" t="s">
        <v>14</v>
      </c>
      <c r="G307" s="80" t="s">
        <v>125</v>
      </c>
      <c r="H307" s="81" t="s">
        <v>273</v>
      </c>
      <c r="I307" s="36">
        <v>553</v>
      </c>
      <c r="J307" s="73" t="s">
        <v>52</v>
      </c>
      <c r="K307" s="38" t="s">
        <v>52</v>
      </c>
      <c r="L307" s="88"/>
    </row>
    <row r="308" spans="1:12" s="30" customFormat="1" ht="11.25">
      <c r="A308" s="23" t="s">
        <v>761</v>
      </c>
      <c r="B308" s="32">
        <v>2676</v>
      </c>
      <c r="C308" s="78" t="s">
        <v>762</v>
      </c>
      <c r="D308" s="79" t="s">
        <v>107</v>
      </c>
      <c r="E308" s="80" t="s">
        <v>539</v>
      </c>
      <c r="F308" s="80" t="s">
        <v>14</v>
      </c>
      <c r="G308" s="80" t="s">
        <v>125</v>
      </c>
      <c r="H308" s="81" t="s">
        <v>273</v>
      </c>
      <c r="I308" s="36">
        <v>514</v>
      </c>
      <c r="J308" s="73" t="s">
        <v>52</v>
      </c>
      <c r="K308" s="38" t="s">
        <v>52</v>
      </c>
      <c r="L308" s="88"/>
    </row>
    <row r="309" spans="1:12" s="30" customFormat="1" ht="11.25">
      <c r="A309" s="23" t="s">
        <v>763</v>
      </c>
      <c r="B309" s="32">
        <v>2678</v>
      </c>
      <c r="C309" s="78" t="s">
        <v>764</v>
      </c>
      <c r="D309" s="79" t="s">
        <v>351</v>
      </c>
      <c r="E309" s="80" t="s">
        <v>539</v>
      </c>
      <c r="F309" s="80" t="s">
        <v>14</v>
      </c>
      <c r="G309" s="80" t="s">
        <v>125</v>
      </c>
      <c r="H309" s="81" t="s">
        <v>273</v>
      </c>
      <c r="I309" s="36">
        <v>425</v>
      </c>
      <c r="J309" s="73">
        <v>1</v>
      </c>
      <c r="K309" s="38">
        <v>1</v>
      </c>
      <c r="L309" s="88"/>
    </row>
    <row r="310" spans="1:12" s="30" customFormat="1" ht="11.25">
      <c r="A310" s="23" t="s">
        <v>765</v>
      </c>
      <c r="B310" s="32">
        <v>2679</v>
      </c>
      <c r="C310" s="74" t="s">
        <v>559</v>
      </c>
      <c r="D310" s="75" t="s">
        <v>575</v>
      </c>
      <c r="E310" s="76" t="s">
        <v>527</v>
      </c>
      <c r="F310" s="76" t="s">
        <v>29</v>
      </c>
      <c r="G310" s="76" t="s">
        <v>35</v>
      </c>
      <c r="H310" s="77" t="s">
        <v>59</v>
      </c>
      <c r="I310" s="36">
        <v>140</v>
      </c>
      <c r="J310" s="73">
        <v>2</v>
      </c>
      <c r="K310" s="43">
        <v>3</v>
      </c>
      <c r="L310" s="89" t="s">
        <v>766</v>
      </c>
    </row>
    <row r="311" spans="1:12" s="30" customFormat="1" ht="11.25">
      <c r="A311" s="23" t="s">
        <v>767</v>
      </c>
      <c r="B311" s="32">
        <v>2681</v>
      </c>
      <c r="C311" s="39" t="s">
        <v>768</v>
      </c>
      <c r="D311" s="40" t="s">
        <v>769</v>
      </c>
      <c r="E311" s="41" t="s">
        <v>14</v>
      </c>
      <c r="F311" s="41" t="s">
        <v>29</v>
      </c>
      <c r="G311" s="41" t="s">
        <v>30</v>
      </c>
      <c r="H311" s="42" t="s">
        <v>198</v>
      </c>
      <c r="I311" s="36">
        <v>173</v>
      </c>
      <c r="J311" s="73">
        <v>2</v>
      </c>
      <c r="K311" s="38">
        <v>3</v>
      </c>
      <c r="L311" s="9"/>
    </row>
    <row r="312" spans="1:12" s="30" customFormat="1" ht="11.25">
      <c r="A312" s="23" t="s">
        <v>770</v>
      </c>
      <c r="B312" s="32">
        <v>2684</v>
      </c>
      <c r="C312" s="39" t="s">
        <v>771</v>
      </c>
      <c r="D312" s="40" t="s">
        <v>28</v>
      </c>
      <c r="E312" s="41" t="s">
        <v>14</v>
      </c>
      <c r="F312" s="41" t="s">
        <v>29</v>
      </c>
      <c r="G312" s="41" t="s">
        <v>30</v>
      </c>
      <c r="H312" s="42" t="s">
        <v>231</v>
      </c>
      <c r="I312" s="36">
        <v>61</v>
      </c>
      <c r="J312" s="73">
        <v>3</v>
      </c>
      <c r="K312" s="38">
        <v>4</v>
      </c>
      <c r="L312" s="9"/>
    </row>
    <row r="313" spans="1:14" s="91" customFormat="1" ht="12.75">
      <c r="A313" s="23" t="s">
        <v>772</v>
      </c>
      <c r="B313" s="50">
        <v>2688</v>
      </c>
      <c r="C313" s="58" t="s">
        <v>773</v>
      </c>
      <c r="D313" s="59" t="s">
        <v>39</v>
      </c>
      <c r="E313" s="41" t="s">
        <v>14</v>
      </c>
      <c r="F313" s="41" t="s">
        <v>29</v>
      </c>
      <c r="G313" s="41" t="s">
        <v>30</v>
      </c>
      <c r="H313" s="61" t="s">
        <v>439</v>
      </c>
      <c r="I313" s="62">
        <v>0</v>
      </c>
      <c r="J313" s="73">
        <v>3</v>
      </c>
      <c r="K313" s="43">
        <v>4</v>
      </c>
      <c r="L313" s="9" t="s">
        <v>78</v>
      </c>
      <c r="M313" s="95"/>
      <c r="N313" s="90"/>
    </row>
    <row r="314" spans="1:11" s="30" customFormat="1" ht="11.25">
      <c r="A314" s="23" t="s">
        <v>774</v>
      </c>
      <c r="B314" s="32">
        <v>2692</v>
      </c>
      <c r="C314" s="45" t="s">
        <v>775</v>
      </c>
      <c r="D314" s="46" t="s">
        <v>776</v>
      </c>
      <c r="E314" s="47" t="s">
        <v>74</v>
      </c>
      <c r="F314" s="47" t="s">
        <v>14</v>
      </c>
      <c r="G314" s="47" t="s">
        <v>125</v>
      </c>
      <c r="H314" s="48" t="s">
        <v>378</v>
      </c>
      <c r="I314" s="36">
        <v>208</v>
      </c>
      <c r="J314" s="73">
        <v>4</v>
      </c>
      <c r="K314" s="38">
        <v>3</v>
      </c>
    </row>
    <row r="315" spans="1:12" s="30" customFormat="1" ht="11.25">
      <c r="A315" s="23" t="s">
        <v>777</v>
      </c>
      <c r="B315" s="32">
        <v>2694</v>
      </c>
      <c r="C315" s="78" t="s">
        <v>778</v>
      </c>
      <c r="D315" s="79" t="s">
        <v>28</v>
      </c>
      <c r="E315" s="80" t="s">
        <v>539</v>
      </c>
      <c r="F315" s="80" t="s">
        <v>29</v>
      </c>
      <c r="G315" s="80" t="s">
        <v>35</v>
      </c>
      <c r="H315" s="81" t="s">
        <v>77</v>
      </c>
      <c r="I315" s="36">
        <v>364</v>
      </c>
      <c r="J315" s="73">
        <v>2</v>
      </c>
      <c r="K315" s="38">
        <v>2</v>
      </c>
      <c r="L315" s="88"/>
    </row>
    <row r="316" spans="1:12" s="30" customFormat="1" ht="11.25">
      <c r="A316" s="23" t="s">
        <v>779</v>
      </c>
      <c r="B316" s="32">
        <v>2700</v>
      </c>
      <c r="C316" s="78" t="s">
        <v>241</v>
      </c>
      <c r="D316" s="79" t="s">
        <v>780</v>
      </c>
      <c r="E316" s="80" t="s">
        <v>539</v>
      </c>
      <c r="F316" s="80" t="s">
        <v>14</v>
      </c>
      <c r="G316" s="80" t="s">
        <v>15</v>
      </c>
      <c r="H316" s="81" t="s">
        <v>721</v>
      </c>
      <c r="I316" s="36">
        <v>163</v>
      </c>
      <c r="J316" s="73">
        <v>3</v>
      </c>
      <c r="K316" s="38">
        <v>4</v>
      </c>
      <c r="L316" s="88"/>
    </row>
    <row r="317" spans="1:11" s="30" customFormat="1" ht="11.25">
      <c r="A317" s="23" t="s">
        <v>781</v>
      </c>
      <c r="B317" s="32">
        <v>2703</v>
      </c>
      <c r="C317" s="45" t="s">
        <v>72</v>
      </c>
      <c r="D317" s="46" t="s">
        <v>782</v>
      </c>
      <c r="E317" s="47" t="s">
        <v>74</v>
      </c>
      <c r="F317" s="47" t="s">
        <v>29</v>
      </c>
      <c r="G317" s="47" t="s">
        <v>35</v>
      </c>
      <c r="H317" s="48" t="s">
        <v>70</v>
      </c>
      <c r="I317" s="36">
        <v>200</v>
      </c>
      <c r="J317" s="73" t="s">
        <v>85</v>
      </c>
      <c r="K317" s="38">
        <v>3</v>
      </c>
    </row>
    <row r="318" spans="1:12" s="30" customFormat="1" ht="11.25">
      <c r="A318" s="23" t="s">
        <v>783</v>
      </c>
      <c r="B318" s="32">
        <v>2704</v>
      </c>
      <c r="C318" s="78" t="s">
        <v>784</v>
      </c>
      <c r="D318" s="79" t="s">
        <v>575</v>
      </c>
      <c r="E318" s="80" t="s">
        <v>539</v>
      </c>
      <c r="F318" s="80" t="s">
        <v>29</v>
      </c>
      <c r="G318" s="80" t="s">
        <v>35</v>
      </c>
      <c r="H318" s="81" t="s">
        <v>59</v>
      </c>
      <c r="I318" s="36">
        <v>168</v>
      </c>
      <c r="J318" s="73">
        <v>2</v>
      </c>
      <c r="K318" s="43">
        <v>3</v>
      </c>
      <c r="L318" s="9" t="s">
        <v>78</v>
      </c>
    </row>
    <row r="319" spans="1:12" s="30" customFormat="1" ht="11.25">
      <c r="A319" s="23" t="s">
        <v>785</v>
      </c>
      <c r="B319" s="32">
        <v>2705</v>
      </c>
      <c r="C319" s="74" t="s">
        <v>784</v>
      </c>
      <c r="D319" s="75" t="s">
        <v>28</v>
      </c>
      <c r="E319" s="76" t="s">
        <v>527</v>
      </c>
      <c r="F319" s="76" t="s">
        <v>29</v>
      </c>
      <c r="G319" s="76" t="s">
        <v>35</v>
      </c>
      <c r="H319" s="77" t="s">
        <v>59</v>
      </c>
      <c r="I319" s="36">
        <v>50</v>
      </c>
      <c r="J319" s="73">
        <v>3</v>
      </c>
      <c r="K319" s="38">
        <v>4</v>
      </c>
      <c r="L319" s="88"/>
    </row>
    <row r="320" spans="1:12" s="30" customFormat="1" ht="11.25">
      <c r="A320" s="23" t="s">
        <v>786</v>
      </c>
      <c r="B320" s="32">
        <v>2707</v>
      </c>
      <c r="C320" s="74" t="s">
        <v>787</v>
      </c>
      <c r="D320" s="75" t="s">
        <v>788</v>
      </c>
      <c r="E320" s="76" t="s">
        <v>527</v>
      </c>
      <c r="F320" s="76" t="s">
        <v>29</v>
      </c>
      <c r="G320" s="76" t="s">
        <v>30</v>
      </c>
      <c r="H320" s="77" t="s">
        <v>198</v>
      </c>
      <c r="I320" s="36">
        <v>339</v>
      </c>
      <c r="J320" s="73">
        <v>3</v>
      </c>
      <c r="K320" s="43">
        <v>1</v>
      </c>
      <c r="L320" s="89" t="s">
        <v>789</v>
      </c>
    </row>
    <row r="321" spans="1:12" s="30" customFormat="1" ht="11.25">
      <c r="A321" s="23" t="s">
        <v>790</v>
      </c>
      <c r="B321" s="32">
        <v>2712</v>
      </c>
      <c r="C321" s="74" t="s">
        <v>791</v>
      </c>
      <c r="D321" s="75" t="s">
        <v>146</v>
      </c>
      <c r="E321" s="76" t="s">
        <v>527</v>
      </c>
      <c r="F321" s="76" t="s">
        <v>14</v>
      </c>
      <c r="G321" s="76" t="s">
        <v>125</v>
      </c>
      <c r="H321" s="77" t="s">
        <v>554</v>
      </c>
      <c r="I321" s="36">
        <v>314</v>
      </c>
      <c r="J321" s="73">
        <v>2</v>
      </c>
      <c r="K321" s="43">
        <v>1</v>
      </c>
      <c r="L321" s="89" t="s">
        <v>789</v>
      </c>
    </row>
    <row r="322" spans="1:12" s="30" customFormat="1" ht="11.25">
      <c r="A322" s="23" t="s">
        <v>792</v>
      </c>
      <c r="B322" s="32">
        <v>2714</v>
      </c>
      <c r="C322" s="39" t="s">
        <v>793</v>
      </c>
      <c r="D322" s="40" t="s">
        <v>146</v>
      </c>
      <c r="E322" s="41" t="s">
        <v>14</v>
      </c>
      <c r="F322" s="41" t="s">
        <v>14</v>
      </c>
      <c r="G322" s="41" t="s">
        <v>125</v>
      </c>
      <c r="H322" s="42" t="s">
        <v>678</v>
      </c>
      <c r="I322" s="36">
        <v>2</v>
      </c>
      <c r="J322" s="73" t="s">
        <v>85</v>
      </c>
      <c r="K322" s="38">
        <v>4</v>
      </c>
      <c r="L322" s="9"/>
    </row>
    <row r="323" spans="1:12" s="30" customFormat="1" ht="11.25">
      <c r="A323" s="23" t="s">
        <v>794</v>
      </c>
      <c r="B323" s="32">
        <v>2715</v>
      </c>
      <c r="C323" s="39" t="s">
        <v>795</v>
      </c>
      <c r="D323" s="40" t="s">
        <v>429</v>
      </c>
      <c r="E323" s="41" t="s">
        <v>14</v>
      </c>
      <c r="F323" s="41" t="s">
        <v>14</v>
      </c>
      <c r="G323" s="41" t="s">
        <v>125</v>
      </c>
      <c r="H323" s="42" t="s">
        <v>678</v>
      </c>
      <c r="I323" s="36">
        <v>1</v>
      </c>
      <c r="J323" s="73" t="s">
        <v>85</v>
      </c>
      <c r="K323" s="38">
        <v>4</v>
      </c>
      <c r="L323" s="9"/>
    </row>
    <row r="324" spans="1:12" s="30" customFormat="1" ht="11.25">
      <c r="A324" s="23" t="s">
        <v>796</v>
      </c>
      <c r="B324" s="32">
        <v>2726</v>
      </c>
      <c r="C324" s="39" t="s">
        <v>339</v>
      </c>
      <c r="D324" s="40" t="s">
        <v>151</v>
      </c>
      <c r="E324" s="41" t="s">
        <v>14</v>
      </c>
      <c r="F324" s="41" t="s">
        <v>14</v>
      </c>
      <c r="G324" s="41" t="s">
        <v>15</v>
      </c>
      <c r="H324" s="42" t="s">
        <v>51</v>
      </c>
      <c r="I324" s="36">
        <v>228</v>
      </c>
      <c r="J324" s="73">
        <v>3</v>
      </c>
      <c r="K324" s="38">
        <v>3</v>
      </c>
      <c r="L324" s="9"/>
    </row>
    <row r="325" spans="1:11" s="30" customFormat="1" ht="11.25">
      <c r="A325" s="23" t="s">
        <v>797</v>
      </c>
      <c r="B325" s="32">
        <v>2728</v>
      </c>
      <c r="C325" s="45" t="s">
        <v>798</v>
      </c>
      <c r="D325" s="46" t="s">
        <v>799</v>
      </c>
      <c r="E325" s="47" t="s">
        <v>74</v>
      </c>
      <c r="F325" s="47" t="s">
        <v>29</v>
      </c>
      <c r="G325" s="47" t="s">
        <v>30</v>
      </c>
      <c r="H325" s="48" t="s">
        <v>31</v>
      </c>
      <c r="I325" s="36">
        <v>15</v>
      </c>
      <c r="J325" s="73" t="s">
        <v>85</v>
      </c>
      <c r="K325" s="38">
        <v>5</v>
      </c>
    </row>
    <row r="326" spans="1:12" s="30" customFormat="1" ht="11.25">
      <c r="A326" s="23" t="s">
        <v>800</v>
      </c>
      <c r="B326" s="32">
        <v>2735</v>
      </c>
      <c r="C326" s="39" t="s">
        <v>801</v>
      </c>
      <c r="D326" s="40" t="s">
        <v>95</v>
      </c>
      <c r="E326" s="41" t="s">
        <v>14</v>
      </c>
      <c r="F326" s="41" t="s">
        <v>29</v>
      </c>
      <c r="G326" s="41" t="s">
        <v>30</v>
      </c>
      <c r="H326" s="42" t="s">
        <v>31</v>
      </c>
      <c r="I326" s="36">
        <v>0</v>
      </c>
      <c r="J326" s="73" t="s">
        <v>85</v>
      </c>
      <c r="K326" s="38" t="s">
        <v>85</v>
      </c>
      <c r="L326" s="9"/>
    </row>
    <row r="327" spans="1:12" s="30" customFormat="1" ht="11.25">
      <c r="A327" s="23" t="s">
        <v>802</v>
      </c>
      <c r="B327" s="32">
        <v>2739</v>
      </c>
      <c r="C327" s="39" t="s">
        <v>803</v>
      </c>
      <c r="D327" s="40" t="s">
        <v>12</v>
      </c>
      <c r="E327" s="41" t="s">
        <v>14</v>
      </c>
      <c r="F327" s="41" t="s">
        <v>14</v>
      </c>
      <c r="G327" s="41" t="s">
        <v>15</v>
      </c>
      <c r="H327" s="42" t="s">
        <v>16</v>
      </c>
      <c r="I327" s="36">
        <v>6</v>
      </c>
      <c r="J327" s="73">
        <v>4</v>
      </c>
      <c r="K327" s="38">
        <v>4</v>
      </c>
      <c r="L327" s="9"/>
    </row>
    <row r="328" spans="1:11" s="30" customFormat="1" ht="11.25">
      <c r="A328" s="23" t="s">
        <v>804</v>
      </c>
      <c r="B328" s="32">
        <v>2744</v>
      </c>
      <c r="C328" s="33" t="s">
        <v>805</v>
      </c>
      <c r="D328" s="34" t="s">
        <v>95</v>
      </c>
      <c r="E328" s="32" t="s">
        <v>13</v>
      </c>
      <c r="F328" s="32" t="s">
        <v>14</v>
      </c>
      <c r="G328" s="32" t="s">
        <v>125</v>
      </c>
      <c r="H328" s="35" t="s">
        <v>806</v>
      </c>
      <c r="I328" s="36">
        <v>264</v>
      </c>
      <c r="J328" s="73">
        <v>3</v>
      </c>
      <c r="K328" s="38">
        <v>3</v>
      </c>
    </row>
    <row r="329" spans="1:12" ht="11.25">
      <c r="A329" s="23" t="s">
        <v>807</v>
      </c>
      <c r="B329" s="32">
        <v>2753</v>
      </c>
      <c r="C329" s="74" t="s">
        <v>808</v>
      </c>
      <c r="D329" s="75" t="s">
        <v>292</v>
      </c>
      <c r="E329" s="76" t="s">
        <v>527</v>
      </c>
      <c r="F329" s="76" t="s">
        <v>14</v>
      </c>
      <c r="G329" s="76" t="s">
        <v>125</v>
      </c>
      <c r="H329" s="77" t="s">
        <v>293</v>
      </c>
      <c r="I329" s="36">
        <v>0</v>
      </c>
      <c r="J329" s="73">
        <v>5</v>
      </c>
      <c r="K329" s="43" t="s">
        <v>85</v>
      </c>
      <c r="L329" s="89" t="s">
        <v>739</v>
      </c>
    </row>
    <row r="330" spans="1:12" s="30" customFormat="1" ht="11.25">
      <c r="A330" s="23" t="s">
        <v>809</v>
      </c>
      <c r="B330" s="32">
        <v>2754</v>
      </c>
      <c r="C330" s="39" t="s">
        <v>810</v>
      </c>
      <c r="D330" s="40" t="s">
        <v>184</v>
      </c>
      <c r="E330" s="41" t="s">
        <v>14</v>
      </c>
      <c r="F330" s="41" t="s">
        <v>29</v>
      </c>
      <c r="G330" s="41" t="s">
        <v>30</v>
      </c>
      <c r="H330" s="42" t="s">
        <v>198</v>
      </c>
      <c r="I330" s="36">
        <v>61</v>
      </c>
      <c r="J330" s="73">
        <v>4</v>
      </c>
      <c r="K330" s="38">
        <v>4</v>
      </c>
      <c r="L330" s="9"/>
    </row>
    <row r="331" spans="1:12" s="30" customFormat="1" ht="11.25">
      <c r="A331" s="23" t="s">
        <v>811</v>
      </c>
      <c r="B331" s="32">
        <v>2757</v>
      </c>
      <c r="C331" s="39" t="s">
        <v>250</v>
      </c>
      <c r="D331" s="40" t="s">
        <v>39</v>
      </c>
      <c r="E331" s="41" t="s">
        <v>14</v>
      </c>
      <c r="F331" s="41" t="s">
        <v>29</v>
      </c>
      <c r="G331" s="41" t="s">
        <v>30</v>
      </c>
      <c r="H331" s="42" t="s">
        <v>198</v>
      </c>
      <c r="I331" s="36">
        <v>32</v>
      </c>
      <c r="J331" s="73">
        <v>4</v>
      </c>
      <c r="K331" s="38">
        <v>4</v>
      </c>
      <c r="L331" s="9"/>
    </row>
    <row r="332" spans="1:12" s="30" customFormat="1" ht="11.25">
      <c r="A332" s="23" t="s">
        <v>812</v>
      </c>
      <c r="B332" s="32">
        <v>2766</v>
      </c>
      <c r="C332" s="78" t="s">
        <v>768</v>
      </c>
      <c r="D332" s="79" t="s">
        <v>189</v>
      </c>
      <c r="E332" s="80" t="s">
        <v>539</v>
      </c>
      <c r="F332" s="80" t="s">
        <v>14</v>
      </c>
      <c r="G332" s="80" t="s">
        <v>125</v>
      </c>
      <c r="H332" s="81" t="s">
        <v>273</v>
      </c>
      <c r="I332" s="36">
        <v>468</v>
      </c>
      <c r="J332" s="73">
        <v>1</v>
      </c>
      <c r="K332" s="38" t="s">
        <v>52</v>
      </c>
      <c r="L332" s="88"/>
    </row>
    <row r="333" spans="1:13" ht="11.25">
      <c r="A333" s="23" t="s">
        <v>813</v>
      </c>
      <c r="B333" s="32">
        <v>2767</v>
      </c>
      <c r="C333" s="74" t="s">
        <v>814</v>
      </c>
      <c r="D333" s="75" t="s">
        <v>351</v>
      </c>
      <c r="E333" s="76" t="s">
        <v>527</v>
      </c>
      <c r="F333" s="76" t="s">
        <v>14</v>
      </c>
      <c r="G333" s="76" t="s">
        <v>125</v>
      </c>
      <c r="H333" s="77" t="s">
        <v>273</v>
      </c>
      <c r="I333" s="36">
        <v>0</v>
      </c>
      <c r="J333" s="73">
        <v>4</v>
      </c>
      <c r="K333" s="43">
        <v>5</v>
      </c>
      <c r="L333" s="89" t="s">
        <v>739</v>
      </c>
      <c r="M333" s="9" t="s">
        <v>78</v>
      </c>
    </row>
    <row r="334" spans="1:12" s="30" customFormat="1" ht="11.25">
      <c r="A334" s="23" t="s">
        <v>815</v>
      </c>
      <c r="B334" s="32">
        <v>2768</v>
      </c>
      <c r="C334" s="74" t="s">
        <v>816</v>
      </c>
      <c r="D334" s="75" t="s">
        <v>817</v>
      </c>
      <c r="E334" s="76" t="s">
        <v>527</v>
      </c>
      <c r="F334" s="76" t="s">
        <v>14</v>
      </c>
      <c r="G334" s="76" t="s">
        <v>125</v>
      </c>
      <c r="H334" s="77" t="s">
        <v>273</v>
      </c>
      <c r="I334" s="36">
        <v>491</v>
      </c>
      <c r="J334" s="73" t="s">
        <v>52</v>
      </c>
      <c r="K334" s="43" t="s">
        <v>52</v>
      </c>
      <c r="L334" s="89" t="s">
        <v>694</v>
      </c>
    </row>
    <row r="335" spans="1:12" s="30" customFormat="1" ht="11.25">
      <c r="A335" s="23" t="s">
        <v>818</v>
      </c>
      <c r="B335" s="32">
        <v>2773</v>
      </c>
      <c r="C335" s="78" t="s">
        <v>285</v>
      </c>
      <c r="D335" s="79" t="s">
        <v>107</v>
      </c>
      <c r="E335" s="80" t="s">
        <v>539</v>
      </c>
      <c r="F335" s="80" t="s">
        <v>29</v>
      </c>
      <c r="G335" s="80" t="s">
        <v>30</v>
      </c>
      <c r="H335" s="81" t="s">
        <v>89</v>
      </c>
      <c r="I335" s="36">
        <v>479</v>
      </c>
      <c r="J335" s="73">
        <v>1</v>
      </c>
      <c r="K335" s="38" t="s">
        <v>52</v>
      </c>
      <c r="L335" s="88"/>
    </row>
    <row r="336" spans="1:11" s="30" customFormat="1" ht="11.25">
      <c r="A336" s="23" t="s">
        <v>819</v>
      </c>
      <c r="B336" s="32">
        <v>2774</v>
      </c>
      <c r="C336" s="45" t="s">
        <v>820</v>
      </c>
      <c r="D336" s="46" t="s">
        <v>821</v>
      </c>
      <c r="E336" s="47" t="s">
        <v>74</v>
      </c>
      <c r="F336" s="47" t="s">
        <v>29</v>
      </c>
      <c r="G336" s="47" t="s">
        <v>35</v>
      </c>
      <c r="H336" s="48" t="s">
        <v>77</v>
      </c>
      <c r="I336" s="36">
        <v>247</v>
      </c>
      <c r="J336" s="73">
        <v>2</v>
      </c>
      <c r="K336" s="38">
        <v>3</v>
      </c>
    </row>
    <row r="337" spans="1:17" s="30" customFormat="1" ht="11.25">
      <c r="A337" s="23" t="s">
        <v>822</v>
      </c>
      <c r="B337" s="32">
        <v>2777</v>
      </c>
      <c r="C337" s="39" t="s">
        <v>823</v>
      </c>
      <c r="D337" s="40" t="s">
        <v>81</v>
      </c>
      <c r="E337" s="41" t="s">
        <v>14</v>
      </c>
      <c r="F337" s="41" t="s">
        <v>14</v>
      </c>
      <c r="G337" s="41" t="s">
        <v>15</v>
      </c>
      <c r="H337" s="42" t="s">
        <v>25</v>
      </c>
      <c r="I337" s="36">
        <v>121</v>
      </c>
      <c r="J337" s="57">
        <v>4</v>
      </c>
      <c r="K337" s="38">
        <v>3</v>
      </c>
      <c r="L337" s="9"/>
      <c r="O337" s="31"/>
      <c r="P337" s="31"/>
      <c r="Q337" s="31"/>
    </row>
    <row r="338" spans="1:17" s="30" customFormat="1" ht="11.25">
      <c r="A338" s="23" t="s">
        <v>824</v>
      </c>
      <c r="B338" s="32">
        <v>2778</v>
      </c>
      <c r="C338" s="45" t="s">
        <v>825</v>
      </c>
      <c r="D338" s="46" t="s">
        <v>138</v>
      </c>
      <c r="E338" s="47" t="s">
        <v>74</v>
      </c>
      <c r="F338" s="47" t="s">
        <v>14</v>
      </c>
      <c r="G338" s="47" t="s">
        <v>125</v>
      </c>
      <c r="H338" s="48" t="s">
        <v>192</v>
      </c>
      <c r="I338" s="36">
        <v>84</v>
      </c>
      <c r="J338" s="37">
        <v>5</v>
      </c>
      <c r="K338" s="38">
        <v>5</v>
      </c>
      <c r="O338" s="31"/>
      <c r="P338" s="31"/>
      <c r="Q338" s="31"/>
    </row>
    <row r="339" spans="1:17" s="30" customFormat="1" ht="11.25">
      <c r="A339" s="23" t="s">
        <v>826</v>
      </c>
      <c r="B339" s="32">
        <v>2781</v>
      </c>
      <c r="C339" s="39" t="s">
        <v>827</v>
      </c>
      <c r="D339" s="40" t="s">
        <v>81</v>
      </c>
      <c r="E339" s="41" t="s">
        <v>14</v>
      </c>
      <c r="F339" s="41" t="s">
        <v>14</v>
      </c>
      <c r="G339" s="41" t="s">
        <v>125</v>
      </c>
      <c r="H339" s="42" t="s">
        <v>678</v>
      </c>
      <c r="I339" s="36">
        <v>11</v>
      </c>
      <c r="J339" s="37" t="s">
        <v>85</v>
      </c>
      <c r="K339" s="38">
        <v>4</v>
      </c>
      <c r="L339" s="9"/>
      <c r="O339" s="31"/>
      <c r="P339" s="31"/>
      <c r="Q339" s="31"/>
    </row>
    <row r="340" spans="1:18" s="30" customFormat="1" ht="11.25">
      <c r="A340" s="23" t="s">
        <v>828</v>
      </c>
      <c r="B340" s="32">
        <v>2782</v>
      </c>
      <c r="C340" s="78" t="s">
        <v>829</v>
      </c>
      <c r="D340" s="79" t="s">
        <v>340</v>
      </c>
      <c r="E340" s="80" t="s">
        <v>539</v>
      </c>
      <c r="F340" s="80" t="s">
        <v>14</v>
      </c>
      <c r="G340" s="80" t="s">
        <v>125</v>
      </c>
      <c r="H340" s="81" t="s">
        <v>678</v>
      </c>
      <c r="I340" s="36">
        <v>244</v>
      </c>
      <c r="J340" s="37">
        <v>5</v>
      </c>
      <c r="K340" s="98">
        <v>3</v>
      </c>
      <c r="L340" s="71" t="s">
        <v>830</v>
      </c>
      <c r="M340" s="72"/>
      <c r="N340" s="72"/>
      <c r="O340" s="72"/>
      <c r="P340" s="31"/>
      <c r="Q340" s="31"/>
      <c r="R340" s="31"/>
    </row>
    <row r="341" spans="1:12" s="30" customFormat="1" ht="11.25">
      <c r="A341" s="23" t="s">
        <v>831</v>
      </c>
      <c r="B341" s="32">
        <v>2783</v>
      </c>
      <c r="C341" s="78" t="s">
        <v>832</v>
      </c>
      <c r="D341" s="79" t="s">
        <v>50</v>
      </c>
      <c r="E341" s="80" t="s">
        <v>539</v>
      </c>
      <c r="F341" s="80" t="s">
        <v>14</v>
      </c>
      <c r="G341" s="80" t="s">
        <v>125</v>
      </c>
      <c r="H341" s="81" t="s">
        <v>323</v>
      </c>
      <c r="I341" s="36">
        <v>337</v>
      </c>
      <c r="J341" s="37">
        <v>5</v>
      </c>
      <c r="K341" s="43">
        <v>2</v>
      </c>
      <c r="L341" s="85" t="s">
        <v>585</v>
      </c>
    </row>
    <row r="342" spans="1:11" ht="11.25">
      <c r="A342" s="23" t="s">
        <v>833</v>
      </c>
      <c r="B342" s="32">
        <v>2784</v>
      </c>
      <c r="C342" s="39" t="s">
        <v>834</v>
      </c>
      <c r="D342" s="40" t="s">
        <v>305</v>
      </c>
      <c r="E342" s="41" t="s">
        <v>14</v>
      </c>
      <c r="F342" s="41" t="s">
        <v>14</v>
      </c>
      <c r="G342" s="41" t="s">
        <v>125</v>
      </c>
      <c r="H342" s="42" t="s">
        <v>678</v>
      </c>
      <c r="I342" s="36">
        <v>0</v>
      </c>
      <c r="J342" s="37" t="s">
        <v>85</v>
      </c>
      <c r="K342" s="38" t="s">
        <v>85</v>
      </c>
    </row>
    <row r="343" spans="1:11" s="30" customFormat="1" ht="11.25">
      <c r="A343" s="23" t="s">
        <v>835</v>
      </c>
      <c r="B343" s="32">
        <v>2785</v>
      </c>
      <c r="C343" s="33" t="s">
        <v>836</v>
      </c>
      <c r="D343" s="34" t="s">
        <v>46</v>
      </c>
      <c r="E343" s="32" t="s">
        <v>13</v>
      </c>
      <c r="F343" s="32" t="s">
        <v>29</v>
      </c>
      <c r="G343" s="32" t="s">
        <v>35</v>
      </c>
      <c r="H343" s="35" t="s">
        <v>637</v>
      </c>
      <c r="I343" s="36">
        <v>26</v>
      </c>
      <c r="J343" s="37">
        <v>5</v>
      </c>
      <c r="K343" s="38">
        <v>5</v>
      </c>
    </row>
    <row r="344" spans="1:12" s="30" customFormat="1" ht="11.25">
      <c r="A344" s="23" t="s">
        <v>837</v>
      </c>
      <c r="B344" s="32">
        <v>2789</v>
      </c>
      <c r="C344" s="74" t="s">
        <v>838</v>
      </c>
      <c r="D344" s="75" t="s">
        <v>418</v>
      </c>
      <c r="E344" s="76" t="s">
        <v>527</v>
      </c>
      <c r="F344" s="76" t="s">
        <v>29</v>
      </c>
      <c r="G344" s="76" t="s">
        <v>35</v>
      </c>
      <c r="H344" s="77" t="s">
        <v>70</v>
      </c>
      <c r="I344" s="36">
        <v>304</v>
      </c>
      <c r="J344" s="37">
        <v>2</v>
      </c>
      <c r="K344" s="38">
        <v>1</v>
      </c>
      <c r="L344" s="88"/>
    </row>
    <row r="345" spans="1:12" s="30" customFormat="1" ht="11.25">
      <c r="A345" s="23" t="s">
        <v>839</v>
      </c>
      <c r="B345" s="32">
        <v>2798</v>
      </c>
      <c r="C345" s="74" t="s">
        <v>840</v>
      </c>
      <c r="D345" s="75" t="s">
        <v>351</v>
      </c>
      <c r="E345" s="76" t="s">
        <v>527</v>
      </c>
      <c r="F345" s="76" t="s">
        <v>14</v>
      </c>
      <c r="G345" s="76" t="s">
        <v>15</v>
      </c>
      <c r="H345" s="77" t="s">
        <v>16</v>
      </c>
      <c r="I345" s="36">
        <v>408</v>
      </c>
      <c r="J345" s="73">
        <v>1</v>
      </c>
      <c r="K345" s="38" t="s">
        <v>52</v>
      </c>
      <c r="L345" s="88"/>
    </row>
    <row r="346" spans="1:12" s="30" customFormat="1" ht="11.25">
      <c r="A346" s="23" t="s">
        <v>841</v>
      </c>
      <c r="B346" s="32">
        <v>2801</v>
      </c>
      <c r="C346" s="78" t="s">
        <v>768</v>
      </c>
      <c r="D346" s="79" t="s">
        <v>28</v>
      </c>
      <c r="E346" s="80" t="s">
        <v>539</v>
      </c>
      <c r="F346" s="80" t="s">
        <v>14</v>
      </c>
      <c r="G346" s="80" t="s">
        <v>125</v>
      </c>
      <c r="H346" s="81" t="s">
        <v>126</v>
      </c>
      <c r="I346" s="36">
        <v>291</v>
      </c>
      <c r="J346" s="73">
        <v>3</v>
      </c>
      <c r="K346" s="38">
        <v>3</v>
      </c>
      <c r="L346" s="88"/>
    </row>
    <row r="347" spans="1:12" s="30" customFormat="1" ht="11.25">
      <c r="A347" s="23" t="s">
        <v>842</v>
      </c>
      <c r="B347" s="32">
        <v>2804</v>
      </c>
      <c r="C347" s="78" t="s">
        <v>671</v>
      </c>
      <c r="D347" s="79" t="s">
        <v>162</v>
      </c>
      <c r="E347" s="80" t="s">
        <v>539</v>
      </c>
      <c r="F347" s="80" t="s">
        <v>14</v>
      </c>
      <c r="G347" s="80" t="s">
        <v>125</v>
      </c>
      <c r="H347" s="81" t="s">
        <v>554</v>
      </c>
      <c r="I347" s="36">
        <v>355</v>
      </c>
      <c r="J347" s="73">
        <v>2</v>
      </c>
      <c r="K347" s="38">
        <v>2</v>
      </c>
      <c r="L347" s="88"/>
    </row>
    <row r="348" spans="1:12" s="30" customFormat="1" ht="11.25">
      <c r="A348" s="23" t="s">
        <v>843</v>
      </c>
      <c r="B348" s="32">
        <v>2805</v>
      </c>
      <c r="C348" s="78" t="s">
        <v>844</v>
      </c>
      <c r="D348" s="79" t="s">
        <v>845</v>
      </c>
      <c r="E348" s="80" t="s">
        <v>539</v>
      </c>
      <c r="F348" s="80" t="s">
        <v>14</v>
      </c>
      <c r="G348" s="80" t="s">
        <v>125</v>
      </c>
      <c r="H348" s="81" t="s">
        <v>126</v>
      </c>
      <c r="I348" s="36">
        <v>399</v>
      </c>
      <c r="J348" s="73">
        <v>2</v>
      </c>
      <c r="K348" s="38">
        <v>1</v>
      </c>
      <c r="L348" s="88"/>
    </row>
    <row r="349" spans="1:12" s="30" customFormat="1" ht="11.25">
      <c r="A349" s="23" t="s">
        <v>846</v>
      </c>
      <c r="B349" s="32">
        <v>2808</v>
      </c>
      <c r="C349" s="78" t="s">
        <v>847</v>
      </c>
      <c r="D349" s="79" t="s">
        <v>141</v>
      </c>
      <c r="E349" s="80" t="s">
        <v>539</v>
      </c>
      <c r="F349" s="80" t="s">
        <v>14</v>
      </c>
      <c r="G349" s="80" t="s">
        <v>15</v>
      </c>
      <c r="H349" s="81" t="s">
        <v>51</v>
      </c>
      <c r="I349" s="36">
        <v>314</v>
      </c>
      <c r="J349" s="73">
        <v>3</v>
      </c>
      <c r="K349" s="38">
        <v>2</v>
      </c>
      <c r="L349" s="88"/>
    </row>
    <row r="350" spans="1:12" s="30" customFormat="1" ht="11.25">
      <c r="A350" s="23" t="s">
        <v>848</v>
      </c>
      <c r="B350" s="32">
        <v>2817</v>
      </c>
      <c r="C350" s="39" t="s">
        <v>849</v>
      </c>
      <c r="D350" s="40" t="s">
        <v>39</v>
      </c>
      <c r="E350" s="41" t="s">
        <v>14</v>
      </c>
      <c r="F350" s="41" t="s">
        <v>29</v>
      </c>
      <c r="G350" s="41" t="s">
        <v>30</v>
      </c>
      <c r="H350" s="42" t="s">
        <v>198</v>
      </c>
      <c r="I350" s="36">
        <v>0</v>
      </c>
      <c r="J350" s="73">
        <v>4</v>
      </c>
      <c r="K350" s="38" t="s">
        <v>85</v>
      </c>
      <c r="L350" s="9"/>
    </row>
    <row r="351" spans="1:12" s="30" customFormat="1" ht="11.25">
      <c r="A351" s="23" t="s">
        <v>850</v>
      </c>
      <c r="B351" s="32">
        <v>2818</v>
      </c>
      <c r="C351" s="74" t="s">
        <v>851</v>
      </c>
      <c r="D351" s="75" t="s">
        <v>146</v>
      </c>
      <c r="E351" s="76" t="s">
        <v>527</v>
      </c>
      <c r="F351" s="76" t="s">
        <v>14</v>
      </c>
      <c r="G351" s="76" t="s">
        <v>15</v>
      </c>
      <c r="H351" s="77" t="s">
        <v>51</v>
      </c>
      <c r="I351" s="36">
        <v>71</v>
      </c>
      <c r="J351" s="73">
        <v>3</v>
      </c>
      <c r="K351" s="38">
        <v>4</v>
      </c>
      <c r="L351" s="88"/>
    </row>
    <row r="352" spans="1:12" s="30" customFormat="1" ht="11.25">
      <c r="A352" s="23" t="s">
        <v>852</v>
      </c>
      <c r="B352" s="32">
        <v>2819</v>
      </c>
      <c r="C352" s="78" t="s">
        <v>853</v>
      </c>
      <c r="D352" s="79" t="s">
        <v>146</v>
      </c>
      <c r="E352" s="80" t="s">
        <v>539</v>
      </c>
      <c r="F352" s="80" t="s">
        <v>14</v>
      </c>
      <c r="G352" s="80" t="s">
        <v>15</v>
      </c>
      <c r="H352" s="81" t="s">
        <v>323</v>
      </c>
      <c r="I352" s="36">
        <v>420</v>
      </c>
      <c r="J352" s="73">
        <v>1</v>
      </c>
      <c r="K352" s="38">
        <v>1</v>
      </c>
      <c r="L352" s="88"/>
    </row>
    <row r="353" spans="1:12" s="30" customFormat="1" ht="11.25">
      <c r="A353" s="23" t="s">
        <v>854</v>
      </c>
      <c r="B353" s="32">
        <v>2820</v>
      </c>
      <c r="C353" s="78" t="s">
        <v>855</v>
      </c>
      <c r="D353" s="79" t="s">
        <v>346</v>
      </c>
      <c r="E353" s="80" t="s">
        <v>539</v>
      </c>
      <c r="F353" s="80" t="s">
        <v>14</v>
      </c>
      <c r="G353" s="80" t="s">
        <v>15</v>
      </c>
      <c r="H353" s="81" t="s">
        <v>99</v>
      </c>
      <c r="I353" s="36">
        <v>57</v>
      </c>
      <c r="J353" s="73">
        <v>1</v>
      </c>
      <c r="K353" s="43">
        <v>2</v>
      </c>
      <c r="L353" s="9" t="s">
        <v>78</v>
      </c>
    </row>
    <row r="354" spans="1:12" s="30" customFormat="1" ht="11.25">
      <c r="A354" s="23" t="s">
        <v>856</v>
      </c>
      <c r="B354" s="32">
        <v>2823</v>
      </c>
      <c r="C354" s="78" t="s">
        <v>857</v>
      </c>
      <c r="D354" s="79" t="s">
        <v>340</v>
      </c>
      <c r="E354" s="80" t="s">
        <v>539</v>
      </c>
      <c r="F354" s="80" t="s">
        <v>14</v>
      </c>
      <c r="G354" s="80" t="s">
        <v>125</v>
      </c>
      <c r="H354" s="81" t="s">
        <v>192</v>
      </c>
      <c r="I354" s="36">
        <v>173</v>
      </c>
      <c r="J354" s="73">
        <v>3</v>
      </c>
      <c r="K354" s="38">
        <v>4</v>
      </c>
      <c r="L354" s="88"/>
    </row>
    <row r="355" spans="1:12" s="30" customFormat="1" ht="11.25">
      <c r="A355" s="23" t="s">
        <v>858</v>
      </c>
      <c r="B355" s="32">
        <v>2824</v>
      </c>
      <c r="C355" s="74" t="s">
        <v>376</v>
      </c>
      <c r="D355" s="75" t="s">
        <v>50</v>
      </c>
      <c r="E355" s="76" t="s">
        <v>527</v>
      </c>
      <c r="F355" s="76" t="s">
        <v>14</v>
      </c>
      <c r="G355" s="76" t="s">
        <v>125</v>
      </c>
      <c r="H355" s="77" t="s">
        <v>378</v>
      </c>
      <c r="I355" s="36">
        <v>211</v>
      </c>
      <c r="J355" s="73">
        <v>3</v>
      </c>
      <c r="K355" s="38">
        <v>2</v>
      </c>
      <c r="L355" s="88"/>
    </row>
    <row r="356" spans="1:12" s="30" customFormat="1" ht="11.25">
      <c r="A356" s="23" t="s">
        <v>859</v>
      </c>
      <c r="B356" s="32">
        <v>2827</v>
      </c>
      <c r="C356" s="39" t="s">
        <v>860</v>
      </c>
      <c r="D356" s="40" t="s">
        <v>861</v>
      </c>
      <c r="E356" s="41" t="s">
        <v>14</v>
      </c>
      <c r="F356" s="41" t="s">
        <v>14</v>
      </c>
      <c r="G356" s="41" t="s">
        <v>125</v>
      </c>
      <c r="H356" s="42" t="s">
        <v>293</v>
      </c>
      <c r="I356" s="36">
        <v>170</v>
      </c>
      <c r="J356" s="73">
        <v>3</v>
      </c>
      <c r="K356" s="38">
        <v>3</v>
      </c>
      <c r="L356" s="9"/>
    </row>
    <row r="357" spans="1:12" s="30" customFormat="1" ht="11.25">
      <c r="A357" s="23" t="s">
        <v>862</v>
      </c>
      <c r="B357" s="32">
        <v>2828</v>
      </c>
      <c r="C357" s="39" t="s">
        <v>863</v>
      </c>
      <c r="D357" s="40" t="s">
        <v>39</v>
      </c>
      <c r="E357" s="41" t="s">
        <v>14</v>
      </c>
      <c r="F357" s="41" t="s">
        <v>29</v>
      </c>
      <c r="G357" s="41" t="s">
        <v>30</v>
      </c>
      <c r="H357" s="42" t="s">
        <v>439</v>
      </c>
      <c r="I357" s="36">
        <v>0</v>
      </c>
      <c r="J357" s="73">
        <v>4</v>
      </c>
      <c r="K357" s="38" t="s">
        <v>85</v>
      </c>
      <c r="L357" s="9"/>
    </row>
    <row r="358" spans="1:12" s="30" customFormat="1" ht="11.25">
      <c r="A358" s="23" t="s">
        <v>864</v>
      </c>
      <c r="B358" s="32">
        <v>2829</v>
      </c>
      <c r="C358" s="39" t="s">
        <v>863</v>
      </c>
      <c r="D358" s="40" t="s">
        <v>81</v>
      </c>
      <c r="E358" s="41" t="s">
        <v>14</v>
      </c>
      <c r="F358" s="41" t="s">
        <v>29</v>
      </c>
      <c r="G358" s="41" t="s">
        <v>30</v>
      </c>
      <c r="H358" s="42" t="s">
        <v>439</v>
      </c>
      <c r="I358" s="36">
        <v>74</v>
      </c>
      <c r="J358" s="73">
        <v>3</v>
      </c>
      <c r="K358" s="38">
        <v>4</v>
      </c>
      <c r="L358" s="9"/>
    </row>
    <row r="359" spans="1:11" s="30" customFormat="1" ht="11.25">
      <c r="A359" s="23" t="s">
        <v>865</v>
      </c>
      <c r="B359" s="32">
        <v>2832</v>
      </c>
      <c r="C359" s="33" t="s">
        <v>365</v>
      </c>
      <c r="D359" s="34" t="s">
        <v>305</v>
      </c>
      <c r="E359" s="32" t="s">
        <v>13</v>
      </c>
      <c r="F359" s="32" t="s">
        <v>29</v>
      </c>
      <c r="G359" s="32" t="s">
        <v>30</v>
      </c>
      <c r="H359" s="35" t="s">
        <v>198</v>
      </c>
      <c r="I359" s="36">
        <v>206</v>
      </c>
      <c r="J359" s="73">
        <v>4</v>
      </c>
      <c r="K359" s="38">
        <v>3</v>
      </c>
    </row>
    <row r="360" spans="1:12" s="30" customFormat="1" ht="11.25">
      <c r="A360" s="23" t="s">
        <v>866</v>
      </c>
      <c r="B360" s="32">
        <v>2835</v>
      </c>
      <c r="C360" s="78" t="s">
        <v>860</v>
      </c>
      <c r="D360" s="79" t="s">
        <v>39</v>
      </c>
      <c r="E360" s="80" t="s">
        <v>539</v>
      </c>
      <c r="F360" s="80" t="s">
        <v>14</v>
      </c>
      <c r="G360" s="80" t="s">
        <v>125</v>
      </c>
      <c r="H360" s="81" t="s">
        <v>293</v>
      </c>
      <c r="I360" s="36">
        <v>418</v>
      </c>
      <c r="J360" s="73">
        <v>1</v>
      </c>
      <c r="K360" s="38">
        <v>1</v>
      </c>
      <c r="L360" s="88"/>
    </row>
    <row r="361" spans="1:12" s="30" customFormat="1" ht="11.25">
      <c r="A361" s="23" t="s">
        <v>867</v>
      </c>
      <c r="B361" s="32">
        <v>2844</v>
      </c>
      <c r="C361" s="78" t="s">
        <v>868</v>
      </c>
      <c r="D361" s="79" t="s">
        <v>575</v>
      </c>
      <c r="E361" s="80" t="s">
        <v>539</v>
      </c>
      <c r="F361" s="80" t="s">
        <v>14</v>
      </c>
      <c r="G361" s="80" t="s">
        <v>15</v>
      </c>
      <c r="H361" s="81" t="s">
        <v>99</v>
      </c>
      <c r="I361" s="36">
        <v>460</v>
      </c>
      <c r="J361" s="73">
        <v>1</v>
      </c>
      <c r="K361" s="38" t="s">
        <v>52</v>
      </c>
      <c r="L361" s="88"/>
    </row>
    <row r="362" spans="1:12" s="30" customFormat="1" ht="11.25">
      <c r="A362" s="23" t="s">
        <v>869</v>
      </c>
      <c r="B362" s="32">
        <v>2845</v>
      </c>
      <c r="C362" s="74" t="s">
        <v>868</v>
      </c>
      <c r="D362" s="75" t="s">
        <v>50</v>
      </c>
      <c r="E362" s="76" t="s">
        <v>527</v>
      </c>
      <c r="F362" s="76" t="s">
        <v>14</v>
      </c>
      <c r="G362" s="76" t="s">
        <v>15</v>
      </c>
      <c r="H362" s="77" t="s">
        <v>99</v>
      </c>
      <c r="I362" s="36">
        <v>302</v>
      </c>
      <c r="J362" s="73">
        <v>2</v>
      </c>
      <c r="K362" s="38">
        <v>1</v>
      </c>
      <c r="L362" s="88"/>
    </row>
    <row r="363" spans="1:11" s="30" customFormat="1" ht="11.25">
      <c r="A363" s="23" t="s">
        <v>870</v>
      </c>
      <c r="B363" s="32">
        <v>2846</v>
      </c>
      <c r="C363" s="33" t="s">
        <v>871</v>
      </c>
      <c r="D363" s="34" t="s">
        <v>21</v>
      </c>
      <c r="E363" s="32" t="s">
        <v>13</v>
      </c>
      <c r="F363" s="32" t="s">
        <v>14</v>
      </c>
      <c r="G363" s="32" t="s">
        <v>125</v>
      </c>
      <c r="H363" s="35" t="s">
        <v>208</v>
      </c>
      <c r="I363" s="36">
        <v>283</v>
      </c>
      <c r="J363" s="73">
        <v>3</v>
      </c>
      <c r="K363" s="38">
        <v>3</v>
      </c>
    </row>
    <row r="364" spans="1:12" s="30" customFormat="1" ht="11.25">
      <c r="A364" s="23" t="s">
        <v>872</v>
      </c>
      <c r="B364" s="32">
        <v>2847</v>
      </c>
      <c r="C364" s="39" t="s">
        <v>871</v>
      </c>
      <c r="D364" s="40" t="s">
        <v>146</v>
      </c>
      <c r="E364" s="41" t="s">
        <v>14</v>
      </c>
      <c r="F364" s="41" t="s">
        <v>14</v>
      </c>
      <c r="G364" s="41" t="s">
        <v>125</v>
      </c>
      <c r="H364" s="42" t="s">
        <v>208</v>
      </c>
      <c r="I364" s="36">
        <v>47</v>
      </c>
      <c r="J364" s="73">
        <v>4</v>
      </c>
      <c r="K364" s="38">
        <v>4</v>
      </c>
      <c r="L364" s="9"/>
    </row>
    <row r="365" spans="1:12" s="30" customFormat="1" ht="11.25">
      <c r="A365" s="23" t="s">
        <v>873</v>
      </c>
      <c r="B365" s="32">
        <v>2853</v>
      </c>
      <c r="C365" s="78" t="s">
        <v>874</v>
      </c>
      <c r="D365" s="79" t="s">
        <v>875</v>
      </c>
      <c r="E365" s="80" t="s">
        <v>539</v>
      </c>
      <c r="F365" s="80" t="s">
        <v>14</v>
      </c>
      <c r="G365" s="80" t="s">
        <v>15</v>
      </c>
      <c r="H365" s="81" t="s">
        <v>152</v>
      </c>
      <c r="I365" s="36">
        <v>243</v>
      </c>
      <c r="J365" s="73" t="s">
        <v>85</v>
      </c>
      <c r="K365" s="38">
        <v>3</v>
      </c>
      <c r="L365" s="88"/>
    </row>
    <row r="366" spans="1:12" s="30" customFormat="1" ht="11.25">
      <c r="A366" s="23" t="s">
        <v>876</v>
      </c>
      <c r="B366" s="32">
        <v>2858</v>
      </c>
      <c r="C366" s="74" t="s">
        <v>877</v>
      </c>
      <c r="D366" s="75" t="s">
        <v>141</v>
      </c>
      <c r="E366" s="76" t="s">
        <v>527</v>
      </c>
      <c r="F366" s="76" t="s">
        <v>29</v>
      </c>
      <c r="G366" s="76" t="s">
        <v>35</v>
      </c>
      <c r="H366" s="77" t="s">
        <v>36</v>
      </c>
      <c r="I366" s="36">
        <v>396</v>
      </c>
      <c r="J366" s="73">
        <v>1</v>
      </c>
      <c r="K366" s="38" t="s">
        <v>52</v>
      </c>
      <c r="L366" s="88"/>
    </row>
    <row r="367" spans="1:11" s="30" customFormat="1" ht="11.25">
      <c r="A367" s="23" t="s">
        <v>878</v>
      </c>
      <c r="B367" s="32">
        <v>2859</v>
      </c>
      <c r="C367" s="45" t="s">
        <v>879</v>
      </c>
      <c r="D367" s="46" t="s">
        <v>880</v>
      </c>
      <c r="E367" s="47" t="s">
        <v>74</v>
      </c>
      <c r="F367" s="47" t="s">
        <v>29</v>
      </c>
      <c r="G367" s="47" t="s">
        <v>35</v>
      </c>
      <c r="H367" s="48" t="s">
        <v>36</v>
      </c>
      <c r="I367" s="36">
        <v>220</v>
      </c>
      <c r="J367" s="73">
        <v>4</v>
      </c>
      <c r="K367" s="38">
        <v>3</v>
      </c>
    </row>
    <row r="368" spans="1:13" s="30" customFormat="1" ht="11.25">
      <c r="A368" s="23" t="s">
        <v>881</v>
      </c>
      <c r="B368" s="32">
        <v>2860</v>
      </c>
      <c r="C368" s="74" t="s">
        <v>882</v>
      </c>
      <c r="D368" s="75" t="s">
        <v>883</v>
      </c>
      <c r="E368" s="76" t="s">
        <v>527</v>
      </c>
      <c r="F368" s="76" t="s">
        <v>29</v>
      </c>
      <c r="G368" s="76" t="s">
        <v>35</v>
      </c>
      <c r="H368" s="77" t="s">
        <v>36</v>
      </c>
      <c r="I368" s="36">
        <v>13</v>
      </c>
      <c r="J368" s="73">
        <v>3</v>
      </c>
      <c r="K368" s="43">
        <v>4</v>
      </c>
      <c r="L368" s="89" t="s">
        <v>884</v>
      </c>
      <c r="M368" s="9" t="s">
        <v>78</v>
      </c>
    </row>
    <row r="369" spans="1:12" s="30" customFormat="1" ht="11.25">
      <c r="A369" s="23" t="s">
        <v>885</v>
      </c>
      <c r="B369" s="32">
        <v>2862</v>
      </c>
      <c r="C369" s="78" t="s">
        <v>886</v>
      </c>
      <c r="D369" s="79" t="s">
        <v>146</v>
      </c>
      <c r="E369" s="80" t="s">
        <v>539</v>
      </c>
      <c r="F369" s="80" t="s">
        <v>14</v>
      </c>
      <c r="G369" s="80" t="s">
        <v>125</v>
      </c>
      <c r="H369" s="81" t="s">
        <v>51</v>
      </c>
      <c r="I369" s="36">
        <v>63</v>
      </c>
      <c r="J369" s="73" t="s">
        <v>52</v>
      </c>
      <c r="K369" s="43">
        <v>1</v>
      </c>
      <c r="L369" s="9" t="s">
        <v>78</v>
      </c>
    </row>
    <row r="370" spans="1:11" s="30" customFormat="1" ht="11.25">
      <c r="A370" s="23" t="s">
        <v>887</v>
      </c>
      <c r="B370" s="32">
        <v>2863</v>
      </c>
      <c r="C370" s="45" t="s">
        <v>888</v>
      </c>
      <c r="D370" s="46" t="s">
        <v>393</v>
      </c>
      <c r="E370" s="47" t="s">
        <v>74</v>
      </c>
      <c r="F370" s="47" t="s">
        <v>14</v>
      </c>
      <c r="G370" s="47" t="s">
        <v>125</v>
      </c>
      <c r="H370" s="48" t="s">
        <v>378</v>
      </c>
      <c r="I370" s="36">
        <v>65</v>
      </c>
      <c r="J370" s="73">
        <v>4</v>
      </c>
      <c r="K370" s="38">
        <v>5</v>
      </c>
    </row>
    <row r="371" spans="1:11" s="30" customFormat="1" ht="11.25">
      <c r="A371" s="23" t="s">
        <v>889</v>
      </c>
      <c r="B371" s="32">
        <v>2868</v>
      </c>
      <c r="C371" s="45" t="s">
        <v>890</v>
      </c>
      <c r="D371" s="46" t="s">
        <v>891</v>
      </c>
      <c r="E371" s="47" t="s">
        <v>74</v>
      </c>
      <c r="F371" s="47" t="s">
        <v>29</v>
      </c>
      <c r="G371" s="47" t="s">
        <v>35</v>
      </c>
      <c r="H371" s="48" t="s">
        <v>892</v>
      </c>
      <c r="I371" s="36">
        <v>89</v>
      </c>
      <c r="J371" s="73">
        <v>4</v>
      </c>
      <c r="K371" s="38">
        <v>5</v>
      </c>
    </row>
    <row r="372" spans="1:12" s="30" customFormat="1" ht="11.25">
      <c r="A372" s="23" t="s">
        <v>893</v>
      </c>
      <c r="B372" s="32">
        <v>2874</v>
      </c>
      <c r="C372" s="74" t="s">
        <v>322</v>
      </c>
      <c r="D372" s="75" t="s">
        <v>326</v>
      </c>
      <c r="E372" s="76" t="s">
        <v>527</v>
      </c>
      <c r="F372" s="76" t="s">
        <v>14</v>
      </c>
      <c r="G372" s="76" t="s">
        <v>125</v>
      </c>
      <c r="H372" s="77" t="s">
        <v>306</v>
      </c>
      <c r="I372" s="36">
        <v>224</v>
      </c>
      <c r="J372" s="73">
        <v>3</v>
      </c>
      <c r="K372" s="38">
        <v>2</v>
      </c>
      <c r="L372" s="88"/>
    </row>
    <row r="373" spans="1:11" s="30" customFormat="1" ht="11.25">
      <c r="A373" s="23" t="s">
        <v>894</v>
      </c>
      <c r="B373" s="32">
        <v>2876</v>
      </c>
      <c r="C373" s="33" t="s">
        <v>230</v>
      </c>
      <c r="D373" s="34" t="s">
        <v>895</v>
      </c>
      <c r="E373" s="32" t="s">
        <v>13</v>
      </c>
      <c r="F373" s="32" t="s">
        <v>14</v>
      </c>
      <c r="G373" s="32" t="s">
        <v>125</v>
      </c>
      <c r="H373" s="35" t="s">
        <v>306</v>
      </c>
      <c r="I373" s="36">
        <v>152</v>
      </c>
      <c r="J373" s="73">
        <v>4</v>
      </c>
      <c r="K373" s="38">
        <v>4</v>
      </c>
    </row>
    <row r="374" spans="1:12" s="30" customFormat="1" ht="11.25">
      <c r="A374" s="23" t="s">
        <v>896</v>
      </c>
      <c r="B374" s="32">
        <v>2878</v>
      </c>
      <c r="C374" s="74" t="s">
        <v>897</v>
      </c>
      <c r="D374" s="75" t="s">
        <v>305</v>
      </c>
      <c r="E374" s="76" t="s">
        <v>527</v>
      </c>
      <c r="F374" s="76" t="s">
        <v>14</v>
      </c>
      <c r="G374" s="76" t="s">
        <v>15</v>
      </c>
      <c r="H374" s="77" t="s">
        <v>99</v>
      </c>
      <c r="I374" s="36">
        <v>246</v>
      </c>
      <c r="J374" s="73">
        <v>4</v>
      </c>
      <c r="K374" s="38">
        <v>2</v>
      </c>
      <c r="L374" s="88"/>
    </row>
    <row r="375" spans="1:11" s="30" customFormat="1" ht="11.25">
      <c r="A375" s="23" t="s">
        <v>898</v>
      </c>
      <c r="B375" s="32">
        <v>2879</v>
      </c>
      <c r="C375" s="45" t="s">
        <v>899</v>
      </c>
      <c r="D375" s="46" t="s">
        <v>385</v>
      </c>
      <c r="E375" s="47" t="s">
        <v>74</v>
      </c>
      <c r="F375" s="47" t="s">
        <v>29</v>
      </c>
      <c r="G375" s="47" t="s">
        <v>30</v>
      </c>
      <c r="H375" s="48" t="s">
        <v>198</v>
      </c>
      <c r="I375" s="36">
        <v>322</v>
      </c>
      <c r="J375" s="73">
        <v>3</v>
      </c>
      <c r="K375" s="38">
        <v>2</v>
      </c>
    </row>
    <row r="376" spans="1:11" s="30" customFormat="1" ht="11.25">
      <c r="A376" s="23" t="s">
        <v>900</v>
      </c>
      <c r="B376" s="32">
        <v>2880</v>
      </c>
      <c r="C376" s="45" t="s">
        <v>901</v>
      </c>
      <c r="D376" s="46" t="s">
        <v>883</v>
      </c>
      <c r="E376" s="47" t="s">
        <v>74</v>
      </c>
      <c r="F376" s="47" t="s">
        <v>29</v>
      </c>
      <c r="G376" s="47" t="s">
        <v>30</v>
      </c>
      <c r="H376" s="48" t="s">
        <v>198</v>
      </c>
      <c r="I376" s="36">
        <v>325</v>
      </c>
      <c r="J376" s="73">
        <v>3</v>
      </c>
      <c r="K376" s="38">
        <v>2</v>
      </c>
    </row>
    <row r="377" spans="1:11" s="30" customFormat="1" ht="11.25">
      <c r="A377" s="23" t="s">
        <v>902</v>
      </c>
      <c r="B377" s="32">
        <v>2881</v>
      </c>
      <c r="C377" s="45" t="s">
        <v>903</v>
      </c>
      <c r="D377" s="46" t="s">
        <v>647</v>
      </c>
      <c r="E377" s="47" t="s">
        <v>74</v>
      </c>
      <c r="F377" s="47" t="s">
        <v>29</v>
      </c>
      <c r="G377" s="47" t="s">
        <v>30</v>
      </c>
      <c r="H377" s="48" t="s">
        <v>439</v>
      </c>
      <c r="I377" s="36">
        <v>66</v>
      </c>
      <c r="J377" s="73">
        <v>4</v>
      </c>
      <c r="K377" s="38">
        <v>5</v>
      </c>
    </row>
    <row r="378" spans="1:12" s="30" customFormat="1" ht="11.25">
      <c r="A378" s="23" t="s">
        <v>904</v>
      </c>
      <c r="B378" s="32">
        <v>2882</v>
      </c>
      <c r="C378" s="39" t="s">
        <v>905</v>
      </c>
      <c r="D378" s="40" t="s">
        <v>46</v>
      </c>
      <c r="E378" s="41" t="s">
        <v>14</v>
      </c>
      <c r="F378" s="41" t="s">
        <v>29</v>
      </c>
      <c r="G378" s="41" t="s">
        <v>30</v>
      </c>
      <c r="H378" s="42" t="s">
        <v>439</v>
      </c>
      <c r="I378" s="36">
        <v>11</v>
      </c>
      <c r="J378" s="73">
        <v>4</v>
      </c>
      <c r="K378" s="38">
        <v>4</v>
      </c>
      <c r="L378" s="9"/>
    </row>
    <row r="379" spans="1:12" s="30" customFormat="1" ht="11.25">
      <c r="A379" s="23" t="s">
        <v>906</v>
      </c>
      <c r="B379" s="32">
        <v>2883</v>
      </c>
      <c r="C379" s="39" t="s">
        <v>907</v>
      </c>
      <c r="D379" s="40" t="s">
        <v>46</v>
      </c>
      <c r="E379" s="41" t="s">
        <v>14</v>
      </c>
      <c r="F379" s="41" t="s">
        <v>29</v>
      </c>
      <c r="G379" s="41" t="s">
        <v>30</v>
      </c>
      <c r="H379" s="42" t="s">
        <v>198</v>
      </c>
      <c r="I379" s="36">
        <v>67</v>
      </c>
      <c r="J379" s="73">
        <v>3</v>
      </c>
      <c r="K379" s="38">
        <v>4</v>
      </c>
      <c r="L379" s="9"/>
    </row>
    <row r="380" spans="1:11" s="30" customFormat="1" ht="11.25">
      <c r="A380" s="23" t="s">
        <v>908</v>
      </c>
      <c r="B380" s="32">
        <v>2886</v>
      </c>
      <c r="C380" s="45" t="s">
        <v>909</v>
      </c>
      <c r="D380" s="46" t="s">
        <v>262</v>
      </c>
      <c r="E380" s="47" t="s">
        <v>74</v>
      </c>
      <c r="F380" s="47" t="s">
        <v>29</v>
      </c>
      <c r="G380" s="47" t="s">
        <v>30</v>
      </c>
      <c r="H380" s="48" t="s">
        <v>198</v>
      </c>
      <c r="I380" s="36">
        <v>311</v>
      </c>
      <c r="J380" s="73">
        <v>3</v>
      </c>
      <c r="K380" s="38">
        <v>2</v>
      </c>
    </row>
    <row r="381" spans="1:12" s="30" customFormat="1" ht="11.25">
      <c r="A381" s="23" t="s">
        <v>910</v>
      </c>
      <c r="B381" s="32">
        <v>2887</v>
      </c>
      <c r="C381" s="74" t="s">
        <v>911</v>
      </c>
      <c r="D381" s="75" t="s">
        <v>575</v>
      </c>
      <c r="E381" s="76" t="s">
        <v>527</v>
      </c>
      <c r="F381" s="76" t="s">
        <v>29</v>
      </c>
      <c r="G381" s="76" t="s">
        <v>30</v>
      </c>
      <c r="H381" s="77" t="s">
        <v>535</v>
      </c>
      <c r="I381" s="36">
        <v>48</v>
      </c>
      <c r="J381" s="73" t="s">
        <v>85</v>
      </c>
      <c r="K381" s="43">
        <v>5</v>
      </c>
      <c r="L381" s="89" t="s">
        <v>884</v>
      </c>
    </row>
    <row r="382" spans="1:12" s="30" customFormat="1" ht="11.25">
      <c r="A382" s="23" t="s">
        <v>912</v>
      </c>
      <c r="B382" s="32">
        <v>2888</v>
      </c>
      <c r="C382" s="39" t="s">
        <v>913</v>
      </c>
      <c r="D382" s="40" t="s">
        <v>312</v>
      </c>
      <c r="E382" s="41" t="s">
        <v>14</v>
      </c>
      <c r="F382" s="41" t="s">
        <v>29</v>
      </c>
      <c r="G382" s="41" t="s">
        <v>30</v>
      </c>
      <c r="H382" s="42" t="s">
        <v>439</v>
      </c>
      <c r="I382" s="36">
        <v>0</v>
      </c>
      <c r="J382" s="73">
        <v>4</v>
      </c>
      <c r="K382" s="38" t="s">
        <v>85</v>
      </c>
      <c r="L382" s="9"/>
    </row>
    <row r="383" spans="1:12" s="30" customFormat="1" ht="11.25">
      <c r="A383" s="23" t="s">
        <v>914</v>
      </c>
      <c r="B383" s="32">
        <v>2889</v>
      </c>
      <c r="C383" s="39" t="s">
        <v>915</v>
      </c>
      <c r="D383" s="40" t="s">
        <v>326</v>
      </c>
      <c r="E383" s="41" t="s">
        <v>14</v>
      </c>
      <c r="F383" s="41" t="s">
        <v>14</v>
      </c>
      <c r="G383" s="41" t="s">
        <v>15</v>
      </c>
      <c r="H383" s="42" t="s">
        <v>916</v>
      </c>
      <c r="I383" s="36">
        <v>28</v>
      </c>
      <c r="J383" s="73">
        <v>4</v>
      </c>
      <c r="K383" s="38">
        <v>4</v>
      </c>
      <c r="L383" s="9"/>
    </row>
    <row r="384" spans="1:11" s="30" customFormat="1" ht="11.25">
      <c r="A384" s="23" t="s">
        <v>917</v>
      </c>
      <c r="B384" s="32">
        <v>2890</v>
      </c>
      <c r="C384" s="45" t="s">
        <v>918</v>
      </c>
      <c r="D384" s="46" t="s">
        <v>919</v>
      </c>
      <c r="E384" s="47" t="s">
        <v>74</v>
      </c>
      <c r="F384" s="47" t="s">
        <v>14</v>
      </c>
      <c r="G384" s="47" t="s">
        <v>15</v>
      </c>
      <c r="H384" s="48" t="s">
        <v>916</v>
      </c>
      <c r="I384" s="36">
        <v>292</v>
      </c>
      <c r="J384" s="73">
        <v>3</v>
      </c>
      <c r="K384" s="38">
        <v>3</v>
      </c>
    </row>
    <row r="385" spans="1:12" s="30" customFormat="1" ht="11.25">
      <c r="A385" s="23" t="s">
        <v>920</v>
      </c>
      <c r="B385" s="32">
        <v>2893</v>
      </c>
      <c r="C385" s="74" t="s">
        <v>921</v>
      </c>
      <c r="D385" s="75" t="s">
        <v>346</v>
      </c>
      <c r="E385" s="76" t="s">
        <v>527</v>
      </c>
      <c r="F385" s="76" t="s">
        <v>29</v>
      </c>
      <c r="G385" s="76" t="s">
        <v>30</v>
      </c>
      <c r="H385" s="77" t="s">
        <v>231</v>
      </c>
      <c r="I385" s="36">
        <v>52</v>
      </c>
      <c r="J385" s="73">
        <v>3</v>
      </c>
      <c r="K385" s="43">
        <v>4</v>
      </c>
      <c r="L385" s="89" t="s">
        <v>884</v>
      </c>
    </row>
    <row r="386" spans="1:12" s="30" customFormat="1" ht="11.25">
      <c r="A386" s="23" t="s">
        <v>922</v>
      </c>
      <c r="B386" s="32">
        <v>2894</v>
      </c>
      <c r="C386" s="39" t="s">
        <v>921</v>
      </c>
      <c r="D386" s="40" t="s">
        <v>50</v>
      </c>
      <c r="E386" s="41" t="s">
        <v>14</v>
      </c>
      <c r="F386" s="41" t="s">
        <v>29</v>
      </c>
      <c r="G386" s="41" t="s">
        <v>30</v>
      </c>
      <c r="H386" s="42" t="s">
        <v>231</v>
      </c>
      <c r="I386" s="36">
        <v>5</v>
      </c>
      <c r="J386" s="73">
        <v>4</v>
      </c>
      <c r="K386" s="38">
        <v>4</v>
      </c>
      <c r="L386" s="9"/>
    </row>
    <row r="387" spans="1:12" s="30" customFormat="1" ht="11.25">
      <c r="A387" s="23" t="s">
        <v>923</v>
      </c>
      <c r="B387" s="32">
        <v>2896</v>
      </c>
      <c r="C387" s="74" t="s">
        <v>924</v>
      </c>
      <c r="D387" s="75" t="s">
        <v>95</v>
      </c>
      <c r="E387" s="76" t="s">
        <v>527</v>
      </c>
      <c r="F387" s="76" t="s">
        <v>14</v>
      </c>
      <c r="G387" s="76" t="s">
        <v>125</v>
      </c>
      <c r="H387" s="77" t="s">
        <v>126</v>
      </c>
      <c r="I387" s="36">
        <v>274</v>
      </c>
      <c r="J387" s="73">
        <v>2</v>
      </c>
      <c r="K387" s="38">
        <v>2</v>
      </c>
      <c r="L387" s="88"/>
    </row>
    <row r="388" spans="1:12" s="30" customFormat="1" ht="11.25">
      <c r="A388" s="23" t="s">
        <v>925</v>
      </c>
      <c r="B388" s="32">
        <v>2899</v>
      </c>
      <c r="C388" s="74" t="s">
        <v>926</v>
      </c>
      <c r="D388" s="75" t="s">
        <v>21</v>
      </c>
      <c r="E388" s="76" t="s">
        <v>527</v>
      </c>
      <c r="F388" s="76" t="s">
        <v>14</v>
      </c>
      <c r="G388" s="76" t="s">
        <v>15</v>
      </c>
      <c r="H388" s="77" t="s">
        <v>16</v>
      </c>
      <c r="I388" s="36">
        <v>270</v>
      </c>
      <c r="J388" s="73">
        <v>3</v>
      </c>
      <c r="K388" s="38">
        <v>2</v>
      </c>
      <c r="L388" s="88"/>
    </row>
    <row r="389" spans="1:12" s="30" customFormat="1" ht="11.25">
      <c r="A389" s="23" t="s">
        <v>927</v>
      </c>
      <c r="B389" s="32">
        <v>2903</v>
      </c>
      <c r="C389" s="74" t="s">
        <v>928</v>
      </c>
      <c r="D389" s="75" t="s">
        <v>146</v>
      </c>
      <c r="E389" s="76" t="s">
        <v>527</v>
      </c>
      <c r="F389" s="76" t="s">
        <v>14</v>
      </c>
      <c r="G389" s="76" t="s">
        <v>15</v>
      </c>
      <c r="H389" s="77" t="s">
        <v>916</v>
      </c>
      <c r="I389" s="36">
        <v>235</v>
      </c>
      <c r="J389" s="73">
        <v>4</v>
      </c>
      <c r="K389" s="38">
        <v>2</v>
      </c>
      <c r="L389" s="88"/>
    </row>
    <row r="390" spans="1:11" s="30" customFormat="1" ht="11.25">
      <c r="A390" s="23" t="s">
        <v>929</v>
      </c>
      <c r="B390" s="32">
        <v>2905</v>
      </c>
      <c r="C390" s="45" t="s">
        <v>930</v>
      </c>
      <c r="D390" s="46" t="s">
        <v>931</v>
      </c>
      <c r="E390" s="47" t="s">
        <v>74</v>
      </c>
      <c r="F390" s="47" t="s">
        <v>14</v>
      </c>
      <c r="G390" s="47" t="s">
        <v>125</v>
      </c>
      <c r="H390" s="48" t="s">
        <v>323</v>
      </c>
      <c r="I390" s="36">
        <v>108</v>
      </c>
      <c r="J390" s="73">
        <v>4</v>
      </c>
      <c r="K390" s="38">
        <v>4</v>
      </c>
    </row>
    <row r="391" spans="1:11" s="30" customFormat="1" ht="11.25">
      <c r="A391" s="23" t="s">
        <v>932</v>
      </c>
      <c r="B391" s="32">
        <v>2906</v>
      </c>
      <c r="C391" s="45" t="s">
        <v>933</v>
      </c>
      <c r="D391" s="46" t="s">
        <v>172</v>
      </c>
      <c r="E391" s="47" t="s">
        <v>74</v>
      </c>
      <c r="F391" s="47" t="s">
        <v>14</v>
      </c>
      <c r="G391" s="47" t="s">
        <v>125</v>
      </c>
      <c r="H391" s="48" t="s">
        <v>323</v>
      </c>
      <c r="I391" s="36">
        <v>35</v>
      </c>
      <c r="J391" s="73">
        <v>5</v>
      </c>
      <c r="K391" s="38">
        <v>5</v>
      </c>
    </row>
    <row r="392" spans="1:11" s="30" customFormat="1" ht="11.25">
      <c r="A392" s="23" t="s">
        <v>934</v>
      </c>
      <c r="B392" s="32">
        <v>2907</v>
      </c>
      <c r="C392" s="45" t="s">
        <v>935</v>
      </c>
      <c r="D392" s="46" t="s">
        <v>568</v>
      </c>
      <c r="E392" s="47" t="s">
        <v>74</v>
      </c>
      <c r="F392" s="47" t="s">
        <v>14</v>
      </c>
      <c r="G392" s="47" t="s">
        <v>125</v>
      </c>
      <c r="H392" s="48" t="s">
        <v>323</v>
      </c>
      <c r="I392" s="36">
        <v>71</v>
      </c>
      <c r="J392" s="73">
        <v>5</v>
      </c>
      <c r="K392" s="38">
        <v>5</v>
      </c>
    </row>
    <row r="393" spans="1:12" s="30" customFormat="1" ht="11.25">
      <c r="A393" s="23" t="s">
        <v>936</v>
      </c>
      <c r="B393" s="32">
        <v>2911</v>
      </c>
      <c r="C393" s="74" t="s">
        <v>937</v>
      </c>
      <c r="D393" s="75" t="s">
        <v>73</v>
      </c>
      <c r="E393" s="76" t="s">
        <v>527</v>
      </c>
      <c r="F393" s="76" t="s">
        <v>14</v>
      </c>
      <c r="G393" s="76" t="s">
        <v>125</v>
      </c>
      <c r="H393" s="77" t="s">
        <v>126</v>
      </c>
      <c r="I393" s="36">
        <v>372</v>
      </c>
      <c r="J393" s="73">
        <v>2</v>
      </c>
      <c r="K393" s="43" t="s">
        <v>52</v>
      </c>
      <c r="L393" s="89" t="s">
        <v>938</v>
      </c>
    </row>
    <row r="394" spans="1:12" s="30" customFormat="1" ht="11.25">
      <c r="A394" s="23" t="s">
        <v>939</v>
      </c>
      <c r="B394" s="32">
        <v>2912</v>
      </c>
      <c r="C394" s="78" t="s">
        <v>940</v>
      </c>
      <c r="D394" s="79" t="s">
        <v>931</v>
      </c>
      <c r="E394" s="80" t="s">
        <v>539</v>
      </c>
      <c r="F394" s="80" t="s">
        <v>14</v>
      </c>
      <c r="G394" s="80" t="s">
        <v>125</v>
      </c>
      <c r="H394" s="81" t="s">
        <v>126</v>
      </c>
      <c r="I394" s="36">
        <v>63</v>
      </c>
      <c r="J394" s="73">
        <v>5</v>
      </c>
      <c r="K394" s="38">
        <v>5</v>
      </c>
      <c r="L394" s="88"/>
    </row>
    <row r="395" spans="1:12" s="30" customFormat="1" ht="11.25">
      <c r="A395" s="23" t="s">
        <v>941</v>
      </c>
      <c r="B395" s="32">
        <v>2913</v>
      </c>
      <c r="C395" s="78" t="s">
        <v>940</v>
      </c>
      <c r="D395" s="79" t="s">
        <v>942</v>
      </c>
      <c r="E395" s="80" t="s">
        <v>539</v>
      </c>
      <c r="F395" s="80" t="s">
        <v>14</v>
      </c>
      <c r="G395" s="80" t="s">
        <v>125</v>
      </c>
      <c r="H395" s="81" t="s">
        <v>126</v>
      </c>
      <c r="I395" s="36">
        <v>152</v>
      </c>
      <c r="J395" s="73">
        <v>3</v>
      </c>
      <c r="K395" s="38">
        <v>4</v>
      </c>
      <c r="L395" s="88"/>
    </row>
    <row r="396" spans="1:12" s="30" customFormat="1" ht="11.25">
      <c r="A396" s="23" t="s">
        <v>943</v>
      </c>
      <c r="B396" s="32">
        <v>2915</v>
      </c>
      <c r="C396" s="39" t="s">
        <v>944</v>
      </c>
      <c r="D396" s="40" t="s">
        <v>845</v>
      </c>
      <c r="E396" s="41" t="s">
        <v>14</v>
      </c>
      <c r="F396" s="41" t="s">
        <v>29</v>
      </c>
      <c r="G396" s="41" t="s">
        <v>30</v>
      </c>
      <c r="H396" s="42" t="s">
        <v>231</v>
      </c>
      <c r="I396" s="36">
        <v>25</v>
      </c>
      <c r="J396" s="73">
        <v>4</v>
      </c>
      <c r="K396" s="38">
        <v>4</v>
      </c>
      <c r="L396" s="9"/>
    </row>
    <row r="397" spans="1:12" s="30" customFormat="1" ht="11.25">
      <c r="A397" s="23" t="s">
        <v>945</v>
      </c>
      <c r="B397" s="32">
        <v>2917</v>
      </c>
      <c r="C397" s="74" t="s">
        <v>946</v>
      </c>
      <c r="D397" s="75" t="s">
        <v>28</v>
      </c>
      <c r="E397" s="76" t="s">
        <v>527</v>
      </c>
      <c r="F397" s="76" t="s">
        <v>29</v>
      </c>
      <c r="G397" s="76" t="s">
        <v>35</v>
      </c>
      <c r="H397" s="77" t="s">
        <v>118</v>
      </c>
      <c r="I397" s="36">
        <v>15</v>
      </c>
      <c r="J397" s="73">
        <v>5</v>
      </c>
      <c r="K397" s="38">
        <v>5</v>
      </c>
      <c r="L397" s="88"/>
    </row>
    <row r="398" spans="1:11" s="30" customFormat="1" ht="11.25">
      <c r="A398" s="23" t="s">
        <v>947</v>
      </c>
      <c r="B398" s="32">
        <v>2918</v>
      </c>
      <c r="C398" s="45" t="s">
        <v>948</v>
      </c>
      <c r="D398" s="46" t="s">
        <v>782</v>
      </c>
      <c r="E398" s="47" t="s">
        <v>74</v>
      </c>
      <c r="F398" s="47" t="s">
        <v>29</v>
      </c>
      <c r="G398" s="47" t="s">
        <v>35</v>
      </c>
      <c r="H398" s="48" t="s">
        <v>118</v>
      </c>
      <c r="I398" s="36">
        <v>145</v>
      </c>
      <c r="J398" s="73">
        <v>5</v>
      </c>
      <c r="K398" s="38">
        <v>4</v>
      </c>
    </row>
    <row r="399" spans="1:12" s="30" customFormat="1" ht="11.25">
      <c r="A399" s="23" t="s">
        <v>949</v>
      </c>
      <c r="B399" s="32">
        <v>2919</v>
      </c>
      <c r="C399" s="74" t="s">
        <v>950</v>
      </c>
      <c r="D399" s="75" t="s">
        <v>875</v>
      </c>
      <c r="E399" s="76" t="s">
        <v>527</v>
      </c>
      <c r="F399" s="76" t="s">
        <v>14</v>
      </c>
      <c r="G399" s="76" t="s">
        <v>125</v>
      </c>
      <c r="H399" s="77" t="s">
        <v>126</v>
      </c>
      <c r="I399" s="36">
        <v>51</v>
      </c>
      <c r="J399" s="73" t="s">
        <v>85</v>
      </c>
      <c r="K399" s="43">
        <v>4</v>
      </c>
      <c r="L399" s="89" t="s">
        <v>884</v>
      </c>
    </row>
    <row r="400" spans="1:12" s="30" customFormat="1" ht="11.25">
      <c r="A400" s="23" t="s">
        <v>951</v>
      </c>
      <c r="B400" s="32">
        <v>2926</v>
      </c>
      <c r="C400" s="78" t="s">
        <v>487</v>
      </c>
      <c r="D400" s="79" t="s">
        <v>346</v>
      </c>
      <c r="E400" s="80" t="s">
        <v>539</v>
      </c>
      <c r="F400" s="80" t="s">
        <v>14</v>
      </c>
      <c r="G400" s="80" t="s">
        <v>125</v>
      </c>
      <c r="H400" s="81" t="s">
        <v>378</v>
      </c>
      <c r="I400" s="36">
        <v>347</v>
      </c>
      <c r="J400" s="73">
        <v>3</v>
      </c>
      <c r="K400" s="38">
        <v>2</v>
      </c>
      <c r="L400" s="88"/>
    </row>
    <row r="401" spans="1:12" s="30" customFormat="1" ht="11.25">
      <c r="A401" s="23" t="s">
        <v>952</v>
      </c>
      <c r="B401" s="32">
        <v>2932</v>
      </c>
      <c r="C401" s="39" t="s">
        <v>953</v>
      </c>
      <c r="D401" s="40" t="s">
        <v>81</v>
      </c>
      <c r="E401" s="41" t="s">
        <v>14</v>
      </c>
      <c r="F401" s="41" t="s">
        <v>29</v>
      </c>
      <c r="G401" s="41" t="s">
        <v>35</v>
      </c>
      <c r="H401" s="42" t="s">
        <v>77</v>
      </c>
      <c r="I401" s="36">
        <v>59</v>
      </c>
      <c r="J401" s="73">
        <v>4</v>
      </c>
      <c r="K401" s="38">
        <v>4</v>
      </c>
      <c r="L401" s="9"/>
    </row>
    <row r="402" spans="1:12" s="30" customFormat="1" ht="11.25">
      <c r="A402" s="23" t="s">
        <v>954</v>
      </c>
      <c r="B402" s="32">
        <v>2933</v>
      </c>
      <c r="C402" s="39" t="s">
        <v>955</v>
      </c>
      <c r="D402" s="40" t="s">
        <v>312</v>
      </c>
      <c r="E402" s="41" t="s">
        <v>14</v>
      </c>
      <c r="F402" s="41" t="s">
        <v>29</v>
      </c>
      <c r="G402" s="41" t="s">
        <v>35</v>
      </c>
      <c r="H402" s="42" t="s">
        <v>77</v>
      </c>
      <c r="I402" s="36">
        <v>157</v>
      </c>
      <c r="J402" s="73">
        <v>3</v>
      </c>
      <c r="K402" s="38">
        <v>3</v>
      </c>
      <c r="L402" s="9"/>
    </row>
    <row r="403" spans="1:12" s="30" customFormat="1" ht="11.25">
      <c r="A403" s="23" t="s">
        <v>956</v>
      </c>
      <c r="B403" s="32">
        <v>2935</v>
      </c>
      <c r="C403" s="78" t="s">
        <v>957</v>
      </c>
      <c r="D403" s="79" t="s">
        <v>958</v>
      </c>
      <c r="E403" s="80" t="s">
        <v>539</v>
      </c>
      <c r="F403" s="80" t="s">
        <v>14</v>
      </c>
      <c r="G403" s="80" t="s">
        <v>125</v>
      </c>
      <c r="H403" s="81" t="s">
        <v>306</v>
      </c>
      <c r="I403" s="36">
        <v>353</v>
      </c>
      <c r="J403" s="73">
        <v>2</v>
      </c>
      <c r="K403" s="38">
        <v>2</v>
      </c>
      <c r="L403" s="88"/>
    </row>
    <row r="404" spans="1:11" s="30" customFormat="1" ht="11.25">
      <c r="A404" s="23" t="s">
        <v>959</v>
      </c>
      <c r="B404" s="32">
        <v>2937</v>
      </c>
      <c r="C404" s="33" t="s">
        <v>960</v>
      </c>
      <c r="D404" s="34" t="s">
        <v>39</v>
      </c>
      <c r="E404" s="32" t="s">
        <v>13</v>
      </c>
      <c r="F404" s="32" t="s">
        <v>14</v>
      </c>
      <c r="G404" s="32" t="s">
        <v>125</v>
      </c>
      <c r="H404" s="35" t="s">
        <v>192</v>
      </c>
      <c r="I404" s="36">
        <v>284</v>
      </c>
      <c r="J404" s="73">
        <v>3</v>
      </c>
      <c r="K404" s="38">
        <v>3</v>
      </c>
    </row>
    <row r="405" spans="1:13" ht="11.25">
      <c r="A405" s="23" t="s">
        <v>961</v>
      </c>
      <c r="B405" s="32">
        <v>2938</v>
      </c>
      <c r="C405" s="74" t="s">
        <v>962</v>
      </c>
      <c r="D405" s="75" t="s">
        <v>312</v>
      </c>
      <c r="E405" s="76" t="s">
        <v>527</v>
      </c>
      <c r="F405" s="76" t="s">
        <v>14</v>
      </c>
      <c r="G405" s="76" t="s">
        <v>125</v>
      </c>
      <c r="H405" s="77" t="s">
        <v>192</v>
      </c>
      <c r="I405" s="36">
        <v>0</v>
      </c>
      <c r="J405" s="73">
        <v>5</v>
      </c>
      <c r="K405" s="38" t="s">
        <v>85</v>
      </c>
      <c r="L405" s="99"/>
      <c r="M405" s="30"/>
    </row>
    <row r="406" spans="1:12" s="30" customFormat="1" ht="11.25">
      <c r="A406" s="23" t="s">
        <v>963</v>
      </c>
      <c r="B406" s="32">
        <v>2939</v>
      </c>
      <c r="C406" s="45" t="s">
        <v>964</v>
      </c>
      <c r="D406" s="46" t="s">
        <v>472</v>
      </c>
      <c r="E406" s="47" t="s">
        <v>74</v>
      </c>
      <c r="F406" s="47" t="s">
        <v>29</v>
      </c>
      <c r="G406" s="47" t="s">
        <v>30</v>
      </c>
      <c r="H406" s="48" t="s">
        <v>198</v>
      </c>
      <c r="I406" s="36">
        <v>92</v>
      </c>
      <c r="J406" s="73">
        <v>3</v>
      </c>
      <c r="K406" s="43">
        <v>4</v>
      </c>
      <c r="L406" s="9" t="s">
        <v>78</v>
      </c>
    </row>
    <row r="407" spans="1:12" s="30" customFormat="1" ht="11.25">
      <c r="A407" s="23" t="s">
        <v>965</v>
      </c>
      <c r="B407" s="32">
        <v>2944</v>
      </c>
      <c r="C407" s="78" t="s">
        <v>966</v>
      </c>
      <c r="D407" s="79" t="s">
        <v>39</v>
      </c>
      <c r="E407" s="80" t="s">
        <v>539</v>
      </c>
      <c r="F407" s="80" t="s">
        <v>14</v>
      </c>
      <c r="G407" s="80" t="s">
        <v>15</v>
      </c>
      <c r="H407" s="81" t="s">
        <v>152</v>
      </c>
      <c r="I407" s="36">
        <v>253</v>
      </c>
      <c r="J407" s="73">
        <v>4</v>
      </c>
      <c r="K407" s="38">
        <v>3</v>
      </c>
      <c r="L407" s="88"/>
    </row>
    <row r="408" spans="1:12" s="30" customFormat="1" ht="11.25">
      <c r="A408" s="23" t="s">
        <v>967</v>
      </c>
      <c r="B408" s="32">
        <v>2945</v>
      </c>
      <c r="C408" s="78" t="s">
        <v>968</v>
      </c>
      <c r="D408" s="79" t="s">
        <v>969</v>
      </c>
      <c r="E408" s="80" t="s">
        <v>539</v>
      </c>
      <c r="F408" s="80" t="s">
        <v>14</v>
      </c>
      <c r="G408" s="80" t="s">
        <v>15</v>
      </c>
      <c r="H408" s="81" t="s">
        <v>316</v>
      </c>
      <c r="I408" s="36">
        <v>36</v>
      </c>
      <c r="J408" s="73">
        <v>4</v>
      </c>
      <c r="K408" s="38">
        <v>5</v>
      </c>
      <c r="L408" s="88"/>
    </row>
    <row r="409" spans="1:12" s="30" customFormat="1" ht="11.25">
      <c r="A409" s="23" t="s">
        <v>970</v>
      </c>
      <c r="B409" s="32">
        <v>2950</v>
      </c>
      <c r="C409" s="74" t="s">
        <v>367</v>
      </c>
      <c r="D409" s="75" t="s">
        <v>34</v>
      </c>
      <c r="E409" s="76" t="s">
        <v>527</v>
      </c>
      <c r="F409" s="76" t="s">
        <v>14</v>
      </c>
      <c r="G409" s="76" t="s">
        <v>15</v>
      </c>
      <c r="H409" s="77" t="s">
        <v>316</v>
      </c>
      <c r="I409" s="36">
        <v>25</v>
      </c>
      <c r="J409" s="73" t="s">
        <v>85</v>
      </c>
      <c r="K409" s="38">
        <v>5</v>
      </c>
      <c r="L409" s="88"/>
    </row>
    <row r="410" spans="1:12" s="30" customFormat="1" ht="11.25">
      <c r="A410" s="23" t="s">
        <v>971</v>
      </c>
      <c r="B410" s="32">
        <v>2952</v>
      </c>
      <c r="C410" s="39" t="s">
        <v>972</v>
      </c>
      <c r="D410" s="40" t="s">
        <v>305</v>
      </c>
      <c r="E410" s="41" t="s">
        <v>14</v>
      </c>
      <c r="F410" s="41" t="s">
        <v>29</v>
      </c>
      <c r="G410" s="41" t="s">
        <v>30</v>
      </c>
      <c r="H410" s="42" t="s">
        <v>59</v>
      </c>
      <c r="I410" s="36">
        <v>0</v>
      </c>
      <c r="J410" s="73" t="s">
        <v>85</v>
      </c>
      <c r="K410" s="38" t="s">
        <v>85</v>
      </c>
      <c r="L410" s="9"/>
    </row>
    <row r="411" spans="1:12" s="30" customFormat="1" ht="11.25">
      <c r="A411" s="23" t="s">
        <v>973</v>
      </c>
      <c r="B411" s="32">
        <v>2958</v>
      </c>
      <c r="C411" s="39" t="s">
        <v>974</v>
      </c>
      <c r="D411" s="40" t="s">
        <v>305</v>
      </c>
      <c r="E411" s="41" t="s">
        <v>14</v>
      </c>
      <c r="F411" s="41" t="s">
        <v>14</v>
      </c>
      <c r="G411" s="41" t="s">
        <v>15</v>
      </c>
      <c r="H411" s="42" t="s">
        <v>99</v>
      </c>
      <c r="I411" s="36">
        <v>78</v>
      </c>
      <c r="J411" s="73">
        <v>3</v>
      </c>
      <c r="K411" s="38">
        <v>4</v>
      </c>
      <c r="L411" s="9"/>
    </row>
    <row r="412" spans="1:11" s="30" customFormat="1" ht="11.25">
      <c r="A412" s="23" t="s">
        <v>975</v>
      </c>
      <c r="B412" s="32">
        <v>2959</v>
      </c>
      <c r="C412" s="45" t="s">
        <v>976</v>
      </c>
      <c r="D412" s="46" t="s">
        <v>138</v>
      </c>
      <c r="E412" s="47" t="s">
        <v>74</v>
      </c>
      <c r="F412" s="47" t="s">
        <v>29</v>
      </c>
      <c r="G412" s="47" t="s">
        <v>30</v>
      </c>
      <c r="H412" s="48" t="s">
        <v>40</v>
      </c>
      <c r="I412" s="36">
        <v>186</v>
      </c>
      <c r="J412" s="73">
        <v>4</v>
      </c>
      <c r="K412" s="38">
        <v>4</v>
      </c>
    </row>
    <row r="413" spans="1:12" s="30" customFormat="1" ht="11.25">
      <c r="A413" s="23" t="s">
        <v>977</v>
      </c>
      <c r="B413" s="32">
        <v>2963</v>
      </c>
      <c r="C413" s="74" t="s">
        <v>978</v>
      </c>
      <c r="D413" s="75" t="s">
        <v>146</v>
      </c>
      <c r="E413" s="76" t="s">
        <v>527</v>
      </c>
      <c r="F413" s="76" t="s">
        <v>14</v>
      </c>
      <c r="G413" s="76" t="s">
        <v>15</v>
      </c>
      <c r="H413" s="77" t="s">
        <v>916</v>
      </c>
      <c r="I413" s="36">
        <v>0</v>
      </c>
      <c r="J413" s="73" t="s">
        <v>85</v>
      </c>
      <c r="K413" s="43" t="s">
        <v>85</v>
      </c>
      <c r="L413" s="89" t="s">
        <v>739</v>
      </c>
    </row>
    <row r="414" spans="1:12" s="30" customFormat="1" ht="11.25">
      <c r="A414" s="23" t="s">
        <v>979</v>
      </c>
      <c r="B414" s="32">
        <v>2964</v>
      </c>
      <c r="C414" s="78" t="s">
        <v>980</v>
      </c>
      <c r="D414" s="79" t="s">
        <v>326</v>
      </c>
      <c r="E414" s="80" t="s">
        <v>539</v>
      </c>
      <c r="F414" s="80" t="s">
        <v>14</v>
      </c>
      <c r="G414" s="80" t="s">
        <v>125</v>
      </c>
      <c r="H414" s="81" t="s">
        <v>306</v>
      </c>
      <c r="I414" s="36">
        <v>317</v>
      </c>
      <c r="J414" s="73">
        <v>4</v>
      </c>
      <c r="K414" s="38">
        <v>2</v>
      </c>
      <c r="L414" s="88"/>
    </row>
    <row r="415" spans="1:13" ht="11.25">
      <c r="A415" s="23" t="s">
        <v>981</v>
      </c>
      <c r="B415" s="32">
        <v>2966</v>
      </c>
      <c r="C415" s="74" t="s">
        <v>982</v>
      </c>
      <c r="D415" s="75" t="s">
        <v>81</v>
      </c>
      <c r="E415" s="76" t="s">
        <v>527</v>
      </c>
      <c r="F415" s="76" t="s">
        <v>14</v>
      </c>
      <c r="G415" s="76" t="s">
        <v>15</v>
      </c>
      <c r="H415" s="77" t="s">
        <v>16</v>
      </c>
      <c r="I415" s="36">
        <v>0</v>
      </c>
      <c r="J415" s="73">
        <v>2</v>
      </c>
      <c r="K415" s="43">
        <v>3</v>
      </c>
      <c r="L415" s="89" t="s">
        <v>983</v>
      </c>
      <c r="M415" s="9" t="s">
        <v>78</v>
      </c>
    </row>
    <row r="416" spans="1:12" s="30" customFormat="1" ht="11.25">
      <c r="A416" s="23" t="s">
        <v>984</v>
      </c>
      <c r="B416" s="32">
        <v>2967</v>
      </c>
      <c r="C416" s="39" t="s">
        <v>271</v>
      </c>
      <c r="D416" s="40" t="s">
        <v>985</v>
      </c>
      <c r="E416" s="41" t="s">
        <v>14</v>
      </c>
      <c r="F416" s="41" t="s">
        <v>14</v>
      </c>
      <c r="G416" s="41" t="s">
        <v>15</v>
      </c>
      <c r="H416" s="42" t="s">
        <v>99</v>
      </c>
      <c r="I416" s="36">
        <v>0</v>
      </c>
      <c r="J416" s="73" t="s">
        <v>85</v>
      </c>
      <c r="K416" s="38" t="s">
        <v>85</v>
      </c>
      <c r="L416" s="9"/>
    </row>
    <row r="417" spans="1:11" s="30" customFormat="1" ht="11.25">
      <c r="A417" s="23" t="s">
        <v>986</v>
      </c>
      <c r="B417" s="32">
        <v>2969</v>
      </c>
      <c r="C417" s="45" t="s">
        <v>987</v>
      </c>
      <c r="D417" s="46" t="s">
        <v>393</v>
      </c>
      <c r="E417" s="47" t="s">
        <v>74</v>
      </c>
      <c r="F417" s="47" t="s">
        <v>29</v>
      </c>
      <c r="G417" s="47" t="s">
        <v>35</v>
      </c>
      <c r="H417" s="48" t="s">
        <v>118</v>
      </c>
      <c r="I417" s="36">
        <v>3</v>
      </c>
      <c r="J417" s="73" t="s">
        <v>85</v>
      </c>
      <c r="K417" s="38" t="s">
        <v>85</v>
      </c>
    </row>
    <row r="418" spans="1:12" s="30" customFormat="1" ht="11.25">
      <c r="A418" s="23" t="s">
        <v>988</v>
      </c>
      <c r="B418" s="32">
        <v>2970</v>
      </c>
      <c r="C418" s="74" t="s">
        <v>989</v>
      </c>
      <c r="D418" s="75" t="s">
        <v>390</v>
      </c>
      <c r="E418" s="76" t="s">
        <v>527</v>
      </c>
      <c r="F418" s="76" t="s">
        <v>14</v>
      </c>
      <c r="G418" s="76" t="s">
        <v>15</v>
      </c>
      <c r="H418" s="77" t="s">
        <v>51</v>
      </c>
      <c r="I418" s="36">
        <v>252</v>
      </c>
      <c r="J418" s="73">
        <v>4</v>
      </c>
      <c r="K418" s="38">
        <v>2</v>
      </c>
      <c r="L418" s="88"/>
    </row>
    <row r="419" spans="1:12" ht="11.25">
      <c r="A419" s="23" t="s">
        <v>990</v>
      </c>
      <c r="B419" s="32">
        <v>2971</v>
      </c>
      <c r="C419" s="74" t="s">
        <v>991</v>
      </c>
      <c r="D419" s="75" t="s">
        <v>73</v>
      </c>
      <c r="E419" s="76" t="s">
        <v>527</v>
      </c>
      <c r="F419" s="76" t="s">
        <v>14</v>
      </c>
      <c r="G419" s="76" t="s">
        <v>125</v>
      </c>
      <c r="H419" s="77" t="s">
        <v>126</v>
      </c>
      <c r="I419" s="36">
        <v>0</v>
      </c>
      <c r="J419" s="73">
        <v>5</v>
      </c>
      <c r="K419" s="43" t="s">
        <v>85</v>
      </c>
      <c r="L419" s="89" t="s">
        <v>739</v>
      </c>
    </row>
    <row r="420" spans="1:12" ht="11.25">
      <c r="A420" s="23" t="s">
        <v>992</v>
      </c>
      <c r="B420" s="32">
        <v>2972</v>
      </c>
      <c r="C420" s="78" t="s">
        <v>18</v>
      </c>
      <c r="D420" s="79" t="s">
        <v>107</v>
      </c>
      <c r="E420" s="80" t="s">
        <v>539</v>
      </c>
      <c r="F420" s="80" t="s">
        <v>29</v>
      </c>
      <c r="G420" s="80" t="s">
        <v>35</v>
      </c>
      <c r="H420" s="81" t="s">
        <v>637</v>
      </c>
      <c r="I420" s="36">
        <v>133</v>
      </c>
      <c r="J420" s="73">
        <v>3</v>
      </c>
      <c r="K420" s="43">
        <v>4</v>
      </c>
      <c r="L420" s="85" t="s">
        <v>582</v>
      </c>
    </row>
    <row r="421" spans="1:12" s="30" customFormat="1" ht="11.25">
      <c r="A421" s="23" t="s">
        <v>993</v>
      </c>
      <c r="B421" s="32">
        <v>2976</v>
      </c>
      <c r="C421" s="78" t="s">
        <v>994</v>
      </c>
      <c r="D421" s="79" t="s">
        <v>95</v>
      </c>
      <c r="E421" s="80" t="s">
        <v>539</v>
      </c>
      <c r="F421" s="80" t="s">
        <v>14</v>
      </c>
      <c r="G421" s="80" t="s">
        <v>125</v>
      </c>
      <c r="H421" s="81" t="s">
        <v>806</v>
      </c>
      <c r="I421" s="36">
        <v>85</v>
      </c>
      <c r="J421" s="73">
        <v>5</v>
      </c>
      <c r="K421" s="38">
        <v>5</v>
      </c>
      <c r="L421" s="88"/>
    </row>
    <row r="422" spans="1:12" s="30" customFormat="1" ht="11.25">
      <c r="A422" s="23" t="s">
        <v>995</v>
      </c>
      <c r="B422" s="32">
        <v>2977</v>
      </c>
      <c r="C422" s="74" t="s">
        <v>996</v>
      </c>
      <c r="D422" s="75" t="s">
        <v>81</v>
      </c>
      <c r="E422" s="76" t="s">
        <v>527</v>
      </c>
      <c r="F422" s="76" t="s">
        <v>14</v>
      </c>
      <c r="G422" s="76" t="s">
        <v>125</v>
      </c>
      <c r="H422" s="77" t="s">
        <v>806</v>
      </c>
      <c r="I422" s="36">
        <v>144</v>
      </c>
      <c r="J422" s="73">
        <v>4</v>
      </c>
      <c r="K422" s="43">
        <v>3</v>
      </c>
      <c r="L422" s="89" t="s">
        <v>766</v>
      </c>
    </row>
    <row r="423" spans="1:11" s="30" customFormat="1" ht="11.25">
      <c r="A423" s="23" t="s">
        <v>997</v>
      </c>
      <c r="B423" s="32">
        <v>2979</v>
      </c>
      <c r="C423" s="45" t="s">
        <v>998</v>
      </c>
      <c r="D423" s="46" t="s">
        <v>393</v>
      </c>
      <c r="E423" s="47" t="s">
        <v>74</v>
      </c>
      <c r="F423" s="47" t="s">
        <v>29</v>
      </c>
      <c r="G423" s="47" t="s">
        <v>30</v>
      </c>
      <c r="H423" s="48" t="s">
        <v>40</v>
      </c>
      <c r="I423" s="36">
        <v>0</v>
      </c>
      <c r="J423" s="73">
        <v>5</v>
      </c>
      <c r="K423" s="38" t="s">
        <v>85</v>
      </c>
    </row>
    <row r="424" spans="1:12" s="30" customFormat="1" ht="11.25">
      <c r="A424" s="23" t="s">
        <v>999</v>
      </c>
      <c r="B424" s="32">
        <v>2980</v>
      </c>
      <c r="C424" s="74" t="s">
        <v>1000</v>
      </c>
      <c r="D424" s="75" t="s">
        <v>107</v>
      </c>
      <c r="E424" s="76" t="s">
        <v>527</v>
      </c>
      <c r="F424" s="76" t="s">
        <v>14</v>
      </c>
      <c r="G424" s="76" t="s">
        <v>125</v>
      </c>
      <c r="H424" s="77" t="s">
        <v>806</v>
      </c>
      <c r="I424" s="36">
        <v>122</v>
      </c>
      <c r="J424" s="73">
        <v>3</v>
      </c>
      <c r="K424" s="38">
        <v>3</v>
      </c>
      <c r="L424" s="88"/>
    </row>
    <row r="425" spans="1:12" s="30" customFormat="1" ht="11.25">
      <c r="A425" s="23" t="s">
        <v>1001</v>
      </c>
      <c r="B425" s="32">
        <v>2981</v>
      </c>
      <c r="C425" s="78" t="s">
        <v>1002</v>
      </c>
      <c r="D425" s="79" t="s">
        <v>1003</v>
      </c>
      <c r="E425" s="80" t="s">
        <v>539</v>
      </c>
      <c r="F425" s="80" t="s">
        <v>29</v>
      </c>
      <c r="G425" s="80" t="s">
        <v>30</v>
      </c>
      <c r="H425" s="81" t="s">
        <v>89</v>
      </c>
      <c r="I425" s="36">
        <v>287</v>
      </c>
      <c r="J425" s="73">
        <v>4</v>
      </c>
      <c r="K425" s="38">
        <v>3</v>
      </c>
      <c r="L425" s="88"/>
    </row>
    <row r="426" spans="1:12" s="30" customFormat="1" ht="11.25">
      <c r="A426" s="23" t="s">
        <v>1004</v>
      </c>
      <c r="B426" s="32">
        <v>2982</v>
      </c>
      <c r="C426" s="39" t="s">
        <v>1002</v>
      </c>
      <c r="D426" s="40" t="s">
        <v>1005</v>
      </c>
      <c r="E426" s="41" t="s">
        <v>14</v>
      </c>
      <c r="F426" s="41" t="s">
        <v>29</v>
      </c>
      <c r="G426" s="41" t="s">
        <v>30</v>
      </c>
      <c r="H426" s="42" t="s">
        <v>89</v>
      </c>
      <c r="I426" s="36">
        <v>1</v>
      </c>
      <c r="J426" s="73" t="s">
        <v>85</v>
      </c>
      <c r="K426" s="38">
        <v>4</v>
      </c>
      <c r="L426" s="9"/>
    </row>
    <row r="427" spans="1:12" s="30" customFormat="1" ht="11.25">
      <c r="A427" s="23" t="s">
        <v>1006</v>
      </c>
      <c r="B427" s="32">
        <v>2985</v>
      </c>
      <c r="C427" s="74" t="s">
        <v>1007</v>
      </c>
      <c r="D427" s="75" t="s">
        <v>1008</v>
      </c>
      <c r="E427" s="76" t="s">
        <v>527</v>
      </c>
      <c r="F427" s="76" t="s">
        <v>14</v>
      </c>
      <c r="G427" s="76" t="s">
        <v>125</v>
      </c>
      <c r="H427" s="77" t="s">
        <v>806</v>
      </c>
      <c r="I427" s="36">
        <v>0</v>
      </c>
      <c r="J427" s="73" t="s">
        <v>85</v>
      </c>
      <c r="K427" s="38" t="s">
        <v>85</v>
      </c>
      <c r="L427" s="88"/>
    </row>
    <row r="428" spans="1:12" s="30" customFormat="1" ht="11.25">
      <c r="A428" s="23" t="s">
        <v>1009</v>
      </c>
      <c r="B428" s="32">
        <v>2986</v>
      </c>
      <c r="C428" s="74" t="s">
        <v>464</v>
      </c>
      <c r="D428" s="75" t="s">
        <v>312</v>
      </c>
      <c r="E428" s="76" t="s">
        <v>527</v>
      </c>
      <c r="F428" s="76" t="s">
        <v>14</v>
      </c>
      <c r="G428" s="76" t="s">
        <v>125</v>
      </c>
      <c r="H428" s="77" t="s">
        <v>806</v>
      </c>
      <c r="I428" s="36">
        <v>35</v>
      </c>
      <c r="J428" s="73">
        <v>5</v>
      </c>
      <c r="K428" s="38">
        <v>5</v>
      </c>
      <c r="L428" s="88"/>
    </row>
    <row r="429" spans="1:11" s="30" customFormat="1" ht="11.25">
      <c r="A429" s="23" t="s">
        <v>1010</v>
      </c>
      <c r="B429" s="32">
        <v>3000</v>
      </c>
      <c r="C429" s="45" t="s">
        <v>1011</v>
      </c>
      <c r="D429" s="46" t="s">
        <v>385</v>
      </c>
      <c r="E429" s="47" t="s">
        <v>74</v>
      </c>
      <c r="F429" s="47" t="s">
        <v>14</v>
      </c>
      <c r="G429" s="47" t="s">
        <v>125</v>
      </c>
      <c r="H429" s="48" t="s">
        <v>208</v>
      </c>
      <c r="I429" s="36">
        <v>275</v>
      </c>
      <c r="J429" s="73">
        <v>3</v>
      </c>
      <c r="K429" s="38">
        <v>3</v>
      </c>
    </row>
    <row r="430" spans="1:12" s="30" customFormat="1" ht="11.25">
      <c r="A430" s="23" t="s">
        <v>1012</v>
      </c>
      <c r="B430" s="32">
        <v>3001</v>
      </c>
      <c r="C430" s="74" t="s">
        <v>960</v>
      </c>
      <c r="D430" s="75" t="s">
        <v>305</v>
      </c>
      <c r="E430" s="76" t="s">
        <v>527</v>
      </c>
      <c r="F430" s="76" t="s">
        <v>14</v>
      </c>
      <c r="G430" s="76" t="s">
        <v>125</v>
      </c>
      <c r="H430" s="77" t="s">
        <v>192</v>
      </c>
      <c r="I430" s="36">
        <v>278</v>
      </c>
      <c r="J430" s="73">
        <v>2</v>
      </c>
      <c r="K430" s="38">
        <v>2</v>
      </c>
      <c r="L430" s="88"/>
    </row>
    <row r="431" spans="1:12" s="30" customFormat="1" ht="11.25">
      <c r="A431" s="23" t="s">
        <v>1013</v>
      </c>
      <c r="B431" s="32">
        <v>3010</v>
      </c>
      <c r="C431" s="39" t="s">
        <v>1014</v>
      </c>
      <c r="D431" s="40" t="s">
        <v>267</v>
      </c>
      <c r="E431" s="41" t="s">
        <v>14</v>
      </c>
      <c r="F431" s="41" t="s">
        <v>29</v>
      </c>
      <c r="G431" s="41" t="s">
        <v>35</v>
      </c>
      <c r="H431" s="42" t="s">
        <v>77</v>
      </c>
      <c r="I431" s="36">
        <v>137</v>
      </c>
      <c r="J431" s="73">
        <v>3</v>
      </c>
      <c r="K431" s="38">
        <v>3</v>
      </c>
      <c r="L431" s="9"/>
    </row>
    <row r="432" spans="1:12" s="30" customFormat="1" ht="11.25">
      <c r="A432" s="23" t="s">
        <v>1015</v>
      </c>
      <c r="B432" s="32">
        <v>3011</v>
      </c>
      <c r="C432" s="78" t="s">
        <v>1016</v>
      </c>
      <c r="D432" s="79" t="s">
        <v>1017</v>
      </c>
      <c r="E432" s="80" t="s">
        <v>539</v>
      </c>
      <c r="F432" s="80" t="s">
        <v>29</v>
      </c>
      <c r="G432" s="80" t="s">
        <v>35</v>
      </c>
      <c r="H432" s="81" t="s">
        <v>118</v>
      </c>
      <c r="I432" s="36">
        <v>171</v>
      </c>
      <c r="J432" s="73" t="s">
        <v>85</v>
      </c>
      <c r="K432" s="38">
        <v>4</v>
      </c>
      <c r="L432" s="88"/>
    </row>
    <row r="433" spans="1:11" s="30" customFormat="1" ht="11.25">
      <c r="A433" s="23" t="s">
        <v>1018</v>
      </c>
      <c r="B433" s="32">
        <v>3018</v>
      </c>
      <c r="C433" s="45" t="s">
        <v>1019</v>
      </c>
      <c r="D433" s="46" t="s">
        <v>1020</v>
      </c>
      <c r="E433" s="47" t="s">
        <v>74</v>
      </c>
      <c r="F433" s="47" t="s">
        <v>29</v>
      </c>
      <c r="G433" s="47" t="s">
        <v>35</v>
      </c>
      <c r="H433" s="48" t="s">
        <v>31</v>
      </c>
      <c r="I433" s="36">
        <v>187</v>
      </c>
      <c r="J433" s="73">
        <v>5</v>
      </c>
      <c r="K433" s="38">
        <v>4</v>
      </c>
    </row>
    <row r="434" spans="1:12" s="30" customFormat="1" ht="11.25">
      <c r="A434" s="23" t="s">
        <v>1021</v>
      </c>
      <c r="B434" s="32">
        <v>3019</v>
      </c>
      <c r="C434" s="74" t="s">
        <v>1022</v>
      </c>
      <c r="D434" s="75" t="s">
        <v>390</v>
      </c>
      <c r="E434" s="76" t="s">
        <v>527</v>
      </c>
      <c r="F434" s="76" t="s">
        <v>14</v>
      </c>
      <c r="G434" s="76" t="s">
        <v>125</v>
      </c>
      <c r="H434" s="77" t="s">
        <v>806</v>
      </c>
      <c r="I434" s="36">
        <v>48</v>
      </c>
      <c r="J434" s="73">
        <v>5</v>
      </c>
      <c r="K434" s="38">
        <v>5</v>
      </c>
      <c r="L434" s="88"/>
    </row>
    <row r="435" spans="1:12" ht="11.25">
      <c r="A435" s="23" t="s">
        <v>1023</v>
      </c>
      <c r="B435" s="32">
        <v>3022</v>
      </c>
      <c r="C435" s="74" t="s">
        <v>1024</v>
      </c>
      <c r="D435" s="75" t="s">
        <v>213</v>
      </c>
      <c r="E435" s="76" t="s">
        <v>527</v>
      </c>
      <c r="F435" s="76" t="s">
        <v>29</v>
      </c>
      <c r="G435" s="76" t="s">
        <v>30</v>
      </c>
      <c r="H435" s="77" t="s">
        <v>89</v>
      </c>
      <c r="I435" s="36">
        <v>0</v>
      </c>
      <c r="J435" s="73">
        <v>5</v>
      </c>
      <c r="K435" s="43" t="s">
        <v>85</v>
      </c>
      <c r="L435" s="89" t="s">
        <v>739</v>
      </c>
    </row>
    <row r="436" spans="1:12" s="30" customFormat="1" ht="11.25">
      <c r="A436" s="23" t="s">
        <v>1025</v>
      </c>
      <c r="B436" s="32">
        <v>3025</v>
      </c>
      <c r="C436" s="74" t="s">
        <v>1026</v>
      </c>
      <c r="D436" s="75" t="s">
        <v>21</v>
      </c>
      <c r="E436" s="76" t="s">
        <v>527</v>
      </c>
      <c r="F436" s="76" t="s">
        <v>14</v>
      </c>
      <c r="G436" s="76" t="s">
        <v>15</v>
      </c>
      <c r="H436" s="77" t="s">
        <v>916</v>
      </c>
      <c r="I436" s="36">
        <v>131</v>
      </c>
      <c r="J436" s="73" t="s">
        <v>85</v>
      </c>
      <c r="K436" s="38">
        <v>3</v>
      </c>
      <c r="L436" s="88"/>
    </row>
    <row r="437" spans="1:12" s="30" customFormat="1" ht="11.25">
      <c r="A437" s="23" t="s">
        <v>1027</v>
      </c>
      <c r="B437" s="32">
        <v>3026</v>
      </c>
      <c r="C437" s="74" t="s">
        <v>801</v>
      </c>
      <c r="D437" s="75" t="s">
        <v>28</v>
      </c>
      <c r="E437" s="76" t="s">
        <v>527</v>
      </c>
      <c r="F437" s="76" t="s">
        <v>29</v>
      </c>
      <c r="G437" s="76" t="s">
        <v>30</v>
      </c>
      <c r="H437" s="77" t="s">
        <v>31</v>
      </c>
      <c r="I437" s="36">
        <v>73</v>
      </c>
      <c r="J437" s="73">
        <v>5</v>
      </c>
      <c r="K437" s="38">
        <v>4</v>
      </c>
      <c r="L437" s="88"/>
    </row>
    <row r="438" spans="1:12" s="30" customFormat="1" ht="11.25">
      <c r="A438" s="23" t="s">
        <v>1028</v>
      </c>
      <c r="B438" s="32">
        <v>3027</v>
      </c>
      <c r="C438" s="74" t="s">
        <v>1029</v>
      </c>
      <c r="D438" s="75" t="s">
        <v>312</v>
      </c>
      <c r="E438" s="76" t="s">
        <v>527</v>
      </c>
      <c r="F438" s="76" t="s">
        <v>29</v>
      </c>
      <c r="G438" s="76" t="s">
        <v>35</v>
      </c>
      <c r="H438" s="77" t="s">
        <v>637</v>
      </c>
      <c r="I438" s="36">
        <v>24</v>
      </c>
      <c r="J438" s="73" t="s">
        <v>85</v>
      </c>
      <c r="K438" s="38">
        <v>5</v>
      </c>
      <c r="L438" s="88"/>
    </row>
    <row r="439" spans="1:11" ht="11.25">
      <c r="A439" s="23" t="s">
        <v>1030</v>
      </c>
      <c r="B439" s="32">
        <v>3031</v>
      </c>
      <c r="C439" s="39" t="s">
        <v>1031</v>
      </c>
      <c r="D439" s="40" t="s">
        <v>21</v>
      </c>
      <c r="E439" s="41" t="s">
        <v>14</v>
      </c>
      <c r="F439" s="41" t="s">
        <v>29</v>
      </c>
      <c r="G439" s="41" t="s">
        <v>30</v>
      </c>
      <c r="H439" s="42" t="s">
        <v>198</v>
      </c>
      <c r="I439" s="36">
        <v>0</v>
      </c>
      <c r="J439" s="73" t="s">
        <v>85</v>
      </c>
      <c r="K439" s="38" t="s">
        <v>85</v>
      </c>
    </row>
    <row r="440" spans="1:12" s="30" customFormat="1" ht="11.25">
      <c r="A440" s="23" t="s">
        <v>1032</v>
      </c>
      <c r="B440" s="32">
        <v>3032</v>
      </c>
      <c r="C440" s="74" t="s">
        <v>1033</v>
      </c>
      <c r="D440" s="75" t="s">
        <v>1017</v>
      </c>
      <c r="E440" s="76" t="s">
        <v>527</v>
      </c>
      <c r="F440" s="76" t="s">
        <v>29</v>
      </c>
      <c r="G440" s="76" t="s">
        <v>30</v>
      </c>
      <c r="H440" s="77" t="s">
        <v>126</v>
      </c>
      <c r="I440" s="36">
        <v>0</v>
      </c>
      <c r="J440" s="73" t="s">
        <v>85</v>
      </c>
      <c r="K440" s="43" t="s">
        <v>85</v>
      </c>
      <c r="L440" s="89" t="s">
        <v>739</v>
      </c>
    </row>
    <row r="441" spans="1:12" s="30" customFormat="1" ht="11.25">
      <c r="A441" s="23" t="s">
        <v>1034</v>
      </c>
      <c r="B441" s="32">
        <v>3033</v>
      </c>
      <c r="C441" s="74" t="s">
        <v>1035</v>
      </c>
      <c r="D441" s="75" t="s">
        <v>110</v>
      </c>
      <c r="E441" s="76" t="s">
        <v>527</v>
      </c>
      <c r="F441" s="76" t="s">
        <v>14</v>
      </c>
      <c r="G441" s="76" t="s">
        <v>15</v>
      </c>
      <c r="H441" s="77" t="s">
        <v>721</v>
      </c>
      <c r="I441" s="36">
        <v>0</v>
      </c>
      <c r="J441" s="73" t="s">
        <v>85</v>
      </c>
      <c r="K441" s="38" t="s">
        <v>85</v>
      </c>
      <c r="L441" s="88"/>
    </row>
    <row r="442" spans="1:12" s="30" customFormat="1" ht="11.25">
      <c r="A442" s="23" t="s">
        <v>1036</v>
      </c>
      <c r="B442" s="32">
        <v>3034</v>
      </c>
      <c r="C442" s="39" t="s">
        <v>1037</v>
      </c>
      <c r="D442" s="40" t="s">
        <v>141</v>
      </c>
      <c r="E442" s="41" t="s">
        <v>14</v>
      </c>
      <c r="F442" s="41" t="s">
        <v>29</v>
      </c>
      <c r="G442" s="41" t="s">
        <v>35</v>
      </c>
      <c r="H442" s="42" t="s">
        <v>77</v>
      </c>
      <c r="I442" s="36">
        <v>63</v>
      </c>
      <c r="J442" s="73" t="s">
        <v>85</v>
      </c>
      <c r="K442" s="38">
        <v>4</v>
      </c>
      <c r="L442" s="9"/>
    </row>
    <row r="443" spans="1:12" s="30" customFormat="1" ht="11.25">
      <c r="A443" s="23" t="s">
        <v>1038</v>
      </c>
      <c r="B443" s="32">
        <v>3036</v>
      </c>
      <c r="C443" s="74" t="s">
        <v>1039</v>
      </c>
      <c r="D443" s="75" t="s">
        <v>575</v>
      </c>
      <c r="E443" s="76" t="s">
        <v>527</v>
      </c>
      <c r="F443" s="76" t="s">
        <v>29</v>
      </c>
      <c r="G443" s="76" t="s">
        <v>35</v>
      </c>
      <c r="H443" s="77" t="s">
        <v>70</v>
      </c>
      <c r="I443" s="36">
        <v>47</v>
      </c>
      <c r="J443" s="73">
        <v>5</v>
      </c>
      <c r="K443" s="38">
        <v>5</v>
      </c>
      <c r="L443" s="88"/>
    </row>
    <row r="444" spans="1:12" s="30" customFormat="1" ht="11.25">
      <c r="A444" s="23" t="s">
        <v>1040</v>
      </c>
      <c r="B444" s="32">
        <v>3047</v>
      </c>
      <c r="C444" s="74" t="s">
        <v>1041</v>
      </c>
      <c r="D444" s="75" t="s">
        <v>312</v>
      </c>
      <c r="E444" s="76" t="s">
        <v>527</v>
      </c>
      <c r="F444" s="76" t="s">
        <v>29</v>
      </c>
      <c r="G444" s="76" t="s">
        <v>30</v>
      </c>
      <c r="H444" s="77" t="s">
        <v>82</v>
      </c>
      <c r="I444" s="36">
        <v>218</v>
      </c>
      <c r="J444" s="73">
        <v>5</v>
      </c>
      <c r="K444" s="38">
        <v>2</v>
      </c>
      <c r="L444" s="88"/>
    </row>
    <row r="445" spans="1:12" s="30" customFormat="1" ht="11.25">
      <c r="A445" s="23" t="s">
        <v>1042</v>
      </c>
      <c r="B445" s="32">
        <v>3051</v>
      </c>
      <c r="C445" s="39" t="s">
        <v>1039</v>
      </c>
      <c r="D445" s="40" t="s">
        <v>28</v>
      </c>
      <c r="E445" s="41" t="s">
        <v>14</v>
      </c>
      <c r="F445" s="41" t="s">
        <v>29</v>
      </c>
      <c r="G445" s="41" t="s">
        <v>35</v>
      </c>
      <c r="H445" s="42" t="s">
        <v>70</v>
      </c>
      <c r="I445" s="36">
        <v>58</v>
      </c>
      <c r="J445" s="73" t="s">
        <v>85</v>
      </c>
      <c r="K445" s="38">
        <v>4</v>
      </c>
      <c r="L445" s="9"/>
    </row>
    <row r="446" spans="1:12" s="30" customFormat="1" ht="11.25">
      <c r="A446" s="23" t="s">
        <v>1043</v>
      </c>
      <c r="B446" s="32">
        <v>3055</v>
      </c>
      <c r="C446" s="74" t="s">
        <v>1044</v>
      </c>
      <c r="D446" s="75" t="s">
        <v>875</v>
      </c>
      <c r="E446" s="76" t="s">
        <v>527</v>
      </c>
      <c r="F446" s="76" t="s">
        <v>29</v>
      </c>
      <c r="G446" s="76" t="s">
        <v>30</v>
      </c>
      <c r="H446" s="77" t="s">
        <v>82</v>
      </c>
      <c r="I446" s="36">
        <v>32</v>
      </c>
      <c r="J446" s="73">
        <v>5</v>
      </c>
      <c r="K446" s="38">
        <v>5</v>
      </c>
      <c r="L446" s="88"/>
    </row>
    <row r="447" spans="1:12" s="30" customFormat="1" ht="11.25">
      <c r="A447" s="23" t="s">
        <v>1045</v>
      </c>
      <c r="B447" s="32">
        <v>3066</v>
      </c>
      <c r="C447" s="39" t="s">
        <v>1046</v>
      </c>
      <c r="D447" s="40" t="s">
        <v>326</v>
      </c>
      <c r="E447" s="41" t="s">
        <v>14</v>
      </c>
      <c r="F447" s="41" t="s">
        <v>29</v>
      </c>
      <c r="G447" s="41" t="s">
        <v>35</v>
      </c>
      <c r="H447" s="42" t="s">
        <v>118</v>
      </c>
      <c r="I447" s="36">
        <v>113</v>
      </c>
      <c r="J447" s="73">
        <v>4</v>
      </c>
      <c r="K447" s="38">
        <v>3</v>
      </c>
      <c r="L447" s="9"/>
    </row>
    <row r="448" spans="1:11" s="30" customFormat="1" ht="11.25">
      <c r="A448" s="23" t="s">
        <v>1047</v>
      </c>
      <c r="B448" s="32">
        <v>3068</v>
      </c>
      <c r="C448" s="33" t="s">
        <v>1048</v>
      </c>
      <c r="D448" s="34" t="s">
        <v>21</v>
      </c>
      <c r="E448" s="32" t="s">
        <v>13</v>
      </c>
      <c r="F448" s="32" t="s">
        <v>29</v>
      </c>
      <c r="G448" s="32" t="s">
        <v>35</v>
      </c>
      <c r="H448" s="35" t="s">
        <v>118</v>
      </c>
      <c r="I448" s="36">
        <v>165</v>
      </c>
      <c r="J448" s="73" t="s">
        <v>85</v>
      </c>
      <c r="K448" s="38">
        <v>4</v>
      </c>
    </row>
    <row r="449" spans="1:12" s="30" customFormat="1" ht="11.25">
      <c r="A449" s="23" t="s">
        <v>1049</v>
      </c>
      <c r="B449" s="32">
        <v>3070</v>
      </c>
      <c r="C449" s="74" t="s">
        <v>1050</v>
      </c>
      <c r="D449" s="75" t="s">
        <v>305</v>
      </c>
      <c r="E449" s="76" t="s">
        <v>527</v>
      </c>
      <c r="F449" s="76" t="s">
        <v>29</v>
      </c>
      <c r="G449" s="76" t="s">
        <v>35</v>
      </c>
      <c r="H449" s="77" t="s">
        <v>118</v>
      </c>
      <c r="I449" s="36">
        <v>235</v>
      </c>
      <c r="J449" s="73" t="s">
        <v>85</v>
      </c>
      <c r="K449" s="43">
        <v>2</v>
      </c>
      <c r="L449" s="89" t="s">
        <v>766</v>
      </c>
    </row>
    <row r="450" spans="1:12" s="30" customFormat="1" ht="11.25">
      <c r="A450" s="23" t="s">
        <v>1051</v>
      </c>
      <c r="B450" s="32">
        <v>3072</v>
      </c>
      <c r="C450" s="78" t="s">
        <v>1052</v>
      </c>
      <c r="D450" s="79" t="s">
        <v>213</v>
      </c>
      <c r="E450" s="80" t="s">
        <v>539</v>
      </c>
      <c r="F450" s="80" t="s">
        <v>29</v>
      </c>
      <c r="G450" s="80" t="s">
        <v>30</v>
      </c>
      <c r="H450" s="81" t="s">
        <v>198</v>
      </c>
      <c r="I450" s="36">
        <v>248</v>
      </c>
      <c r="J450" s="73">
        <v>5</v>
      </c>
      <c r="K450" s="38">
        <v>3</v>
      </c>
      <c r="L450" s="88"/>
    </row>
    <row r="451" spans="1:12" s="30" customFormat="1" ht="11.25">
      <c r="A451" s="23" t="s">
        <v>1053</v>
      </c>
      <c r="B451" s="32">
        <v>3074</v>
      </c>
      <c r="C451" s="39" t="s">
        <v>1054</v>
      </c>
      <c r="D451" s="40" t="s">
        <v>66</v>
      </c>
      <c r="E451" s="41" t="s">
        <v>14</v>
      </c>
      <c r="F451" s="41" t="s">
        <v>29</v>
      </c>
      <c r="G451" s="41" t="s">
        <v>30</v>
      </c>
      <c r="H451" s="42" t="s">
        <v>439</v>
      </c>
      <c r="I451" s="36">
        <v>55</v>
      </c>
      <c r="J451" s="73">
        <v>4</v>
      </c>
      <c r="K451" s="38">
        <v>4</v>
      </c>
      <c r="L451" s="9"/>
    </row>
    <row r="452" spans="1:12" s="30" customFormat="1" ht="11.25">
      <c r="A452" s="23" t="s">
        <v>1055</v>
      </c>
      <c r="B452" s="32">
        <v>3080</v>
      </c>
      <c r="C452" s="74" t="s">
        <v>11</v>
      </c>
      <c r="D452" s="75" t="s">
        <v>39</v>
      </c>
      <c r="E452" s="76" t="s">
        <v>527</v>
      </c>
      <c r="F452" s="76" t="s">
        <v>14</v>
      </c>
      <c r="G452" s="76" t="s">
        <v>15</v>
      </c>
      <c r="H452" s="77" t="s">
        <v>916</v>
      </c>
      <c r="I452" s="36">
        <v>253</v>
      </c>
      <c r="J452" s="73">
        <v>5</v>
      </c>
      <c r="K452" s="38">
        <v>2</v>
      </c>
      <c r="L452" s="88"/>
    </row>
    <row r="453" spans="1:12" s="30" customFormat="1" ht="11.25">
      <c r="A453" s="23" t="s">
        <v>1056</v>
      </c>
      <c r="B453" s="32">
        <v>3081</v>
      </c>
      <c r="C453" s="74" t="s">
        <v>11</v>
      </c>
      <c r="D453" s="75" t="s">
        <v>305</v>
      </c>
      <c r="E453" s="76" t="s">
        <v>527</v>
      </c>
      <c r="F453" s="76" t="s">
        <v>14</v>
      </c>
      <c r="G453" s="76" t="s">
        <v>15</v>
      </c>
      <c r="H453" s="77" t="s">
        <v>1057</v>
      </c>
      <c r="I453" s="36">
        <v>93</v>
      </c>
      <c r="J453" s="73" t="s">
        <v>85</v>
      </c>
      <c r="K453" s="38">
        <v>4</v>
      </c>
      <c r="L453" s="88"/>
    </row>
    <row r="454" spans="1:12" s="30" customFormat="1" ht="11.25">
      <c r="A454" s="23" t="s">
        <v>1058</v>
      </c>
      <c r="B454" s="32">
        <v>3082</v>
      </c>
      <c r="C454" s="74" t="s">
        <v>384</v>
      </c>
      <c r="D454" s="75" t="s">
        <v>931</v>
      </c>
      <c r="E454" s="76" t="s">
        <v>527</v>
      </c>
      <c r="F454" s="76" t="s">
        <v>14</v>
      </c>
      <c r="G454" s="76" t="s">
        <v>125</v>
      </c>
      <c r="H454" s="77" t="s">
        <v>323</v>
      </c>
      <c r="I454" s="36">
        <v>0</v>
      </c>
      <c r="J454" s="73" t="s">
        <v>85</v>
      </c>
      <c r="K454" s="38" t="s">
        <v>85</v>
      </c>
      <c r="L454" s="88"/>
    </row>
    <row r="455" spans="1:12" s="30" customFormat="1" ht="11.25">
      <c r="A455" s="23" t="s">
        <v>1059</v>
      </c>
      <c r="B455" s="32">
        <v>3084</v>
      </c>
      <c r="C455" s="74" t="s">
        <v>1060</v>
      </c>
      <c r="D455" s="75" t="s">
        <v>1061</v>
      </c>
      <c r="E455" s="76" t="s">
        <v>527</v>
      </c>
      <c r="F455" s="76" t="s">
        <v>14</v>
      </c>
      <c r="G455" s="76" t="s">
        <v>125</v>
      </c>
      <c r="H455" s="77" t="s">
        <v>293</v>
      </c>
      <c r="I455" s="36">
        <v>132</v>
      </c>
      <c r="J455" s="73">
        <v>5</v>
      </c>
      <c r="K455" s="38">
        <v>3</v>
      </c>
      <c r="L455" s="88"/>
    </row>
    <row r="456" spans="1:13" ht="11.25">
      <c r="A456" s="23" t="s">
        <v>1062</v>
      </c>
      <c r="B456" s="32">
        <v>3085</v>
      </c>
      <c r="C456" s="74" t="s">
        <v>1063</v>
      </c>
      <c r="D456" s="75" t="s">
        <v>423</v>
      </c>
      <c r="E456" s="76" t="s">
        <v>527</v>
      </c>
      <c r="F456" s="76" t="s">
        <v>14</v>
      </c>
      <c r="G456" s="76" t="s">
        <v>125</v>
      </c>
      <c r="H456" s="77" t="s">
        <v>293</v>
      </c>
      <c r="I456" s="36">
        <v>0</v>
      </c>
      <c r="J456" s="73">
        <v>5</v>
      </c>
      <c r="K456" s="43" t="s">
        <v>85</v>
      </c>
      <c r="L456" s="89" t="s">
        <v>739</v>
      </c>
      <c r="M456" s="30"/>
    </row>
    <row r="457" spans="1:12" s="30" customFormat="1" ht="11.25">
      <c r="A457" s="23" t="s">
        <v>1064</v>
      </c>
      <c r="B457" s="32">
        <v>3086</v>
      </c>
      <c r="C457" s="74" t="s">
        <v>935</v>
      </c>
      <c r="D457" s="75" t="s">
        <v>883</v>
      </c>
      <c r="E457" s="76" t="s">
        <v>527</v>
      </c>
      <c r="F457" s="76" t="s">
        <v>14</v>
      </c>
      <c r="G457" s="76" t="s">
        <v>125</v>
      </c>
      <c r="H457" s="77" t="s">
        <v>306</v>
      </c>
      <c r="I457" s="36">
        <v>235</v>
      </c>
      <c r="J457" s="73">
        <v>5</v>
      </c>
      <c r="K457" s="43">
        <v>2</v>
      </c>
      <c r="L457" s="89" t="s">
        <v>766</v>
      </c>
    </row>
    <row r="458" spans="1:12" s="30" customFormat="1" ht="11.25">
      <c r="A458" s="23" t="s">
        <v>1065</v>
      </c>
      <c r="B458" s="32">
        <v>3087</v>
      </c>
      <c r="C458" s="74" t="s">
        <v>1066</v>
      </c>
      <c r="D458" s="75" t="s">
        <v>1067</v>
      </c>
      <c r="E458" s="76" t="s">
        <v>527</v>
      </c>
      <c r="F458" s="76" t="s">
        <v>14</v>
      </c>
      <c r="G458" s="76" t="s">
        <v>125</v>
      </c>
      <c r="H458" s="77" t="s">
        <v>306</v>
      </c>
      <c r="I458" s="36">
        <v>154</v>
      </c>
      <c r="J458" s="73">
        <v>5</v>
      </c>
      <c r="K458" s="38">
        <v>3</v>
      </c>
      <c r="L458" s="88"/>
    </row>
    <row r="459" spans="1:11" s="30" customFormat="1" ht="11.25">
      <c r="A459" s="23" t="s">
        <v>1068</v>
      </c>
      <c r="B459" s="32">
        <v>3088</v>
      </c>
      <c r="C459" s="45" t="s">
        <v>1069</v>
      </c>
      <c r="D459" s="46" t="s">
        <v>1070</v>
      </c>
      <c r="E459" s="47" t="s">
        <v>74</v>
      </c>
      <c r="F459" s="47" t="s">
        <v>14</v>
      </c>
      <c r="G459" s="47" t="s">
        <v>125</v>
      </c>
      <c r="H459" s="48" t="s">
        <v>306</v>
      </c>
      <c r="I459" s="36">
        <v>153</v>
      </c>
      <c r="J459" s="73" t="s">
        <v>85</v>
      </c>
      <c r="K459" s="38">
        <v>4</v>
      </c>
    </row>
    <row r="460" spans="1:11" s="30" customFormat="1" ht="11.25">
      <c r="A460" s="23" t="s">
        <v>1071</v>
      </c>
      <c r="B460" s="32">
        <v>3089</v>
      </c>
      <c r="C460" s="45" t="s">
        <v>1072</v>
      </c>
      <c r="D460" s="46" t="s">
        <v>262</v>
      </c>
      <c r="E460" s="47" t="s">
        <v>74</v>
      </c>
      <c r="F460" s="47" t="s">
        <v>14</v>
      </c>
      <c r="G460" s="47" t="s">
        <v>125</v>
      </c>
      <c r="H460" s="48" t="s">
        <v>806</v>
      </c>
      <c r="I460" s="36">
        <v>147</v>
      </c>
      <c r="J460" s="73">
        <v>5</v>
      </c>
      <c r="K460" s="38">
        <v>4</v>
      </c>
    </row>
    <row r="461" spans="1:11" s="30" customFormat="1" ht="11.25">
      <c r="A461" s="23" t="s">
        <v>1073</v>
      </c>
      <c r="B461" s="32">
        <v>3090</v>
      </c>
      <c r="C461" s="45" t="s">
        <v>935</v>
      </c>
      <c r="D461" s="46" t="s">
        <v>614</v>
      </c>
      <c r="E461" s="47" t="s">
        <v>74</v>
      </c>
      <c r="F461" s="47" t="s">
        <v>14</v>
      </c>
      <c r="G461" s="47" t="s">
        <v>125</v>
      </c>
      <c r="H461" s="48" t="s">
        <v>323</v>
      </c>
      <c r="I461" s="36">
        <v>0</v>
      </c>
      <c r="J461" s="73" t="s">
        <v>85</v>
      </c>
      <c r="K461" s="38" t="s">
        <v>85</v>
      </c>
    </row>
    <row r="462" spans="1:12" s="30" customFormat="1" ht="11.25">
      <c r="A462" s="23" t="s">
        <v>1074</v>
      </c>
      <c r="B462" s="32">
        <v>3091</v>
      </c>
      <c r="C462" s="74" t="s">
        <v>241</v>
      </c>
      <c r="D462" s="75" t="s">
        <v>351</v>
      </c>
      <c r="E462" s="76" t="s">
        <v>527</v>
      </c>
      <c r="F462" s="76" t="s">
        <v>29</v>
      </c>
      <c r="G462" s="76" t="s">
        <v>30</v>
      </c>
      <c r="H462" s="77" t="s">
        <v>82</v>
      </c>
      <c r="I462" s="36">
        <v>117</v>
      </c>
      <c r="J462" s="73" t="s">
        <v>85</v>
      </c>
      <c r="K462" s="38">
        <v>3</v>
      </c>
      <c r="L462" s="88"/>
    </row>
    <row r="463" spans="1:12" s="30" customFormat="1" ht="11.25">
      <c r="A463" s="23" t="s">
        <v>1075</v>
      </c>
      <c r="B463" s="32">
        <v>3092</v>
      </c>
      <c r="C463" s="39" t="s">
        <v>1022</v>
      </c>
      <c r="D463" s="40" t="s">
        <v>1076</v>
      </c>
      <c r="E463" s="41" t="s">
        <v>14</v>
      </c>
      <c r="F463" s="41" t="s">
        <v>14</v>
      </c>
      <c r="G463" s="41" t="s">
        <v>125</v>
      </c>
      <c r="H463" s="42" t="s">
        <v>806</v>
      </c>
      <c r="I463" s="36">
        <v>1</v>
      </c>
      <c r="J463" s="73" t="s">
        <v>85</v>
      </c>
      <c r="K463" s="38">
        <v>4</v>
      </c>
      <c r="L463" s="9"/>
    </row>
    <row r="464" spans="1:12" ht="11.25">
      <c r="A464" s="23" t="s">
        <v>1077</v>
      </c>
      <c r="B464" s="32">
        <v>3093</v>
      </c>
      <c r="C464" s="74" t="s">
        <v>1078</v>
      </c>
      <c r="D464" s="75" t="s">
        <v>575</v>
      </c>
      <c r="E464" s="76" t="s">
        <v>527</v>
      </c>
      <c r="F464" s="76" t="s">
        <v>14</v>
      </c>
      <c r="G464" s="76" t="s">
        <v>125</v>
      </c>
      <c r="H464" s="77" t="s">
        <v>678</v>
      </c>
      <c r="I464" s="36">
        <v>0</v>
      </c>
      <c r="J464" s="73">
        <v>5</v>
      </c>
      <c r="K464" s="43" t="s">
        <v>85</v>
      </c>
      <c r="L464" s="89" t="s">
        <v>739</v>
      </c>
    </row>
    <row r="465" spans="1:12" s="30" customFormat="1" ht="11.25">
      <c r="A465" s="23" t="s">
        <v>1079</v>
      </c>
      <c r="B465" s="32">
        <v>3094</v>
      </c>
      <c r="C465" s="78" t="s">
        <v>1080</v>
      </c>
      <c r="D465" s="79" t="s">
        <v>403</v>
      </c>
      <c r="E465" s="80" t="s">
        <v>539</v>
      </c>
      <c r="F465" s="80" t="s">
        <v>14</v>
      </c>
      <c r="G465" s="80" t="s">
        <v>15</v>
      </c>
      <c r="H465" s="81" t="s">
        <v>1057</v>
      </c>
      <c r="I465" s="36">
        <v>220</v>
      </c>
      <c r="J465" s="73" t="s">
        <v>85</v>
      </c>
      <c r="K465" s="38">
        <v>3</v>
      </c>
      <c r="L465" s="88"/>
    </row>
    <row r="466" spans="1:12" s="30" customFormat="1" ht="11.25">
      <c r="A466" s="23" t="s">
        <v>1081</v>
      </c>
      <c r="B466" s="32">
        <v>3109</v>
      </c>
      <c r="C466" s="78" t="s">
        <v>1082</v>
      </c>
      <c r="D466" s="79" t="s">
        <v>1083</v>
      </c>
      <c r="E466" s="80" t="s">
        <v>539</v>
      </c>
      <c r="F466" s="80" t="s">
        <v>14</v>
      </c>
      <c r="G466" s="80" t="s">
        <v>125</v>
      </c>
      <c r="H466" s="81" t="s">
        <v>126</v>
      </c>
      <c r="I466" s="36">
        <v>0</v>
      </c>
      <c r="J466" s="73" t="s">
        <v>85</v>
      </c>
      <c r="K466" s="38" t="s">
        <v>85</v>
      </c>
      <c r="L466" s="88"/>
    </row>
    <row r="467" spans="1:12" s="30" customFormat="1" ht="11.25">
      <c r="A467" s="23" t="s">
        <v>1084</v>
      </c>
      <c r="B467" s="32">
        <v>3110</v>
      </c>
      <c r="C467" s="74" t="s">
        <v>1085</v>
      </c>
      <c r="D467" s="75" t="s">
        <v>1017</v>
      </c>
      <c r="E467" s="76" t="s">
        <v>527</v>
      </c>
      <c r="F467" s="76" t="s">
        <v>14</v>
      </c>
      <c r="G467" s="76" t="s">
        <v>125</v>
      </c>
      <c r="H467" s="77" t="s">
        <v>306</v>
      </c>
      <c r="I467" s="36">
        <v>140</v>
      </c>
      <c r="J467" s="73" t="s">
        <v>85</v>
      </c>
      <c r="K467" s="38">
        <v>3</v>
      </c>
      <c r="L467" s="88"/>
    </row>
    <row r="468" spans="1:12" s="30" customFormat="1" ht="11.25">
      <c r="A468" s="23" t="s">
        <v>1086</v>
      </c>
      <c r="B468" s="32">
        <v>3111</v>
      </c>
      <c r="C468" s="74" t="s">
        <v>1087</v>
      </c>
      <c r="D468" s="75" t="s">
        <v>28</v>
      </c>
      <c r="E468" s="76" t="s">
        <v>527</v>
      </c>
      <c r="F468" s="76" t="s">
        <v>29</v>
      </c>
      <c r="G468" s="76" t="s">
        <v>30</v>
      </c>
      <c r="H468" s="77" t="s">
        <v>31</v>
      </c>
      <c r="I468" s="36">
        <v>64</v>
      </c>
      <c r="J468" s="73" t="s">
        <v>85</v>
      </c>
      <c r="K468" s="38">
        <v>4</v>
      </c>
      <c r="L468" s="88"/>
    </row>
    <row r="469" spans="1:12" s="30" customFormat="1" ht="11.25">
      <c r="A469" s="23" t="s">
        <v>1088</v>
      </c>
      <c r="B469" s="32">
        <v>3135</v>
      </c>
      <c r="C469" s="78" t="s">
        <v>1089</v>
      </c>
      <c r="D469" s="79" t="s">
        <v>39</v>
      </c>
      <c r="E469" s="80" t="s">
        <v>539</v>
      </c>
      <c r="F469" s="80" t="s">
        <v>14</v>
      </c>
      <c r="G469" s="80" t="s">
        <v>125</v>
      </c>
      <c r="H469" s="81" t="s">
        <v>323</v>
      </c>
      <c r="I469" s="36">
        <v>249</v>
      </c>
      <c r="J469" s="73" t="s">
        <v>85</v>
      </c>
      <c r="K469" s="38">
        <v>3</v>
      </c>
      <c r="L469" s="88"/>
    </row>
    <row r="470" spans="1:11" s="30" customFormat="1" ht="11.25">
      <c r="A470" s="23" t="s">
        <v>1090</v>
      </c>
      <c r="B470" s="32">
        <v>3137</v>
      </c>
      <c r="C470" s="45" t="s">
        <v>1091</v>
      </c>
      <c r="D470" s="46" t="s">
        <v>919</v>
      </c>
      <c r="E470" s="47" t="s">
        <v>74</v>
      </c>
      <c r="F470" s="47" t="s">
        <v>14</v>
      </c>
      <c r="G470" s="47" t="s">
        <v>15</v>
      </c>
      <c r="H470" s="48" t="s">
        <v>99</v>
      </c>
      <c r="I470" s="36">
        <v>0</v>
      </c>
      <c r="J470" s="73" t="s">
        <v>85</v>
      </c>
      <c r="K470" s="38" t="s">
        <v>85</v>
      </c>
    </row>
    <row r="471" spans="1:13" ht="11.25">
      <c r="A471" s="23" t="s">
        <v>1092</v>
      </c>
      <c r="B471" s="32">
        <v>3139</v>
      </c>
      <c r="C471" s="74" t="s">
        <v>339</v>
      </c>
      <c r="D471" s="75" t="s">
        <v>39</v>
      </c>
      <c r="E471" s="76" t="s">
        <v>527</v>
      </c>
      <c r="F471" s="76" t="s">
        <v>29</v>
      </c>
      <c r="G471" s="76" t="s">
        <v>30</v>
      </c>
      <c r="H471" s="77" t="s">
        <v>31</v>
      </c>
      <c r="I471" s="36">
        <v>0</v>
      </c>
      <c r="J471" s="73" t="s">
        <v>85</v>
      </c>
      <c r="K471" s="38" t="s">
        <v>85</v>
      </c>
      <c r="L471" s="99"/>
      <c r="M471" s="30"/>
    </row>
    <row r="472" spans="1:13" ht="11.25">
      <c r="A472" s="23" t="s">
        <v>1093</v>
      </c>
      <c r="B472" s="32">
        <v>3141</v>
      </c>
      <c r="C472" s="74" t="s">
        <v>1094</v>
      </c>
      <c r="D472" s="75" t="s">
        <v>39</v>
      </c>
      <c r="E472" s="76" t="s">
        <v>527</v>
      </c>
      <c r="F472" s="76" t="s">
        <v>29</v>
      </c>
      <c r="G472" s="76" t="s">
        <v>30</v>
      </c>
      <c r="H472" s="77" t="s">
        <v>916</v>
      </c>
      <c r="I472" s="36">
        <v>0</v>
      </c>
      <c r="J472" s="73" t="s">
        <v>85</v>
      </c>
      <c r="K472" s="38" t="s">
        <v>85</v>
      </c>
      <c r="L472" s="99"/>
      <c r="M472" s="30"/>
    </row>
    <row r="473" spans="1:13" ht="11.25">
      <c r="A473" s="23" t="s">
        <v>1095</v>
      </c>
      <c r="B473" s="32">
        <v>3163</v>
      </c>
      <c r="C473" s="74" t="s">
        <v>795</v>
      </c>
      <c r="D473" s="75" t="s">
        <v>107</v>
      </c>
      <c r="E473" s="76" t="s">
        <v>527</v>
      </c>
      <c r="F473" s="76" t="s">
        <v>14</v>
      </c>
      <c r="G473" s="76" t="s">
        <v>125</v>
      </c>
      <c r="H473" s="77" t="s">
        <v>806</v>
      </c>
      <c r="I473" s="36">
        <v>0</v>
      </c>
      <c r="J473" s="73" t="s">
        <v>85</v>
      </c>
      <c r="K473" s="38" t="s">
        <v>85</v>
      </c>
      <c r="L473" s="99"/>
      <c r="M473" s="30"/>
    </row>
    <row r="474" spans="1:11" s="30" customFormat="1" ht="11.25">
      <c r="A474" s="23" t="s">
        <v>1096</v>
      </c>
      <c r="B474" s="32">
        <v>3177</v>
      </c>
      <c r="C474" s="45" t="s">
        <v>1097</v>
      </c>
      <c r="D474" s="46" t="s">
        <v>73</v>
      </c>
      <c r="E474" s="47" t="s">
        <v>74</v>
      </c>
      <c r="F474" s="47" t="s">
        <v>29</v>
      </c>
      <c r="G474" s="47" t="s">
        <v>30</v>
      </c>
      <c r="H474" s="48" t="s">
        <v>40</v>
      </c>
      <c r="I474" s="36">
        <v>0</v>
      </c>
      <c r="J474" s="73" t="s">
        <v>85</v>
      </c>
      <c r="K474" s="38" t="s">
        <v>85</v>
      </c>
    </row>
    <row r="475" spans="1:12" s="30" customFormat="1" ht="11.25">
      <c r="A475" s="23" t="s">
        <v>1098</v>
      </c>
      <c r="B475" s="32">
        <v>3178</v>
      </c>
      <c r="C475" s="78" t="s">
        <v>1099</v>
      </c>
      <c r="D475" s="79" t="s">
        <v>346</v>
      </c>
      <c r="E475" s="80" t="s">
        <v>539</v>
      </c>
      <c r="F475" s="80" t="s">
        <v>14</v>
      </c>
      <c r="G475" s="80" t="s">
        <v>15</v>
      </c>
      <c r="H475" s="81" t="s">
        <v>51</v>
      </c>
      <c r="I475" s="36">
        <v>321</v>
      </c>
      <c r="J475" s="73" t="s">
        <v>85</v>
      </c>
      <c r="K475" s="38">
        <v>2</v>
      </c>
      <c r="L475" s="88"/>
    </row>
    <row r="476" spans="1:12" s="30" customFormat="1" ht="11.25">
      <c r="A476" s="23" t="s">
        <v>1100</v>
      </c>
      <c r="B476" s="32">
        <v>3179</v>
      </c>
      <c r="C476" s="78" t="s">
        <v>1101</v>
      </c>
      <c r="D476" s="79" t="s">
        <v>883</v>
      </c>
      <c r="E476" s="80" t="s">
        <v>539</v>
      </c>
      <c r="F476" s="80" t="s">
        <v>29</v>
      </c>
      <c r="G476" s="80" t="s">
        <v>30</v>
      </c>
      <c r="H476" s="81" t="s">
        <v>31</v>
      </c>
      <c r="I476" s="36">
        <v>15</v>
      </c>
      <c r="J476" s="73">
        <v>5</v>
      </c>
      <c r="K476" s="38">
        <v>5</v>
      </c>
      <c r="L476" s="88"/>
    </row>
    <row r="477" spans="1:13" ht="11.25">
      <c r="A477" s="23" t="s">
        <v>1102</v>
      </c>
      <c r="B477" s="32">
        <v>3182</v>
      </c>
      <c r="C477" s="74" t="s">
        <v>222</v>
      </c>
      <c r="D477" s="75" t="s">
        <v>50</v>
      </c>
      <c r="E477" s="76" t="s">
        <v>527</v>
      </c>
      <c r="F477" s="76" t="s">
        <v>29</v>
      </c>
      <c r="G477" s="76" t="s">
        <v>30</v>
      </c>
      <c r="H477" s="77" t="s">
        <v>82</v>
      </c>
      <c r="I477" s="36">
        <v>0</v>
      </c>
      <c r="J477" s="73" t="s">
        <v>85</v>
      </c>
      <c r="K477" s="38" t="s">
        <v>85</v>
      </c>
      <c r="L477" s="99"/>
      <c r="M477" s="30"/>
    </row>
    <row r="478" spans="1:12" s="30" customFormat="1" ht="11.25">
      <c r="A478" s="23" t="s">
        <v>1103</v>
      </c>
      <c r="B478" s="32">
        <v>3183</v>
      </c>
      <c r="C478" s="74" t="s">
        <v>1104</v>
      </c>
      <c r="D478" s="75" t="s">
        <v>346</v>
      </c>
      <c r="E478" s="76" t="s">
        <v>527</v>
      </c>
      <c r="F478" s="76" t="s">
        <v>29</v>
      </c>
      <c r="G478" s="76" t="s">
        <v>30</v>
      </c>
      <c r="H478" s="77" t="s">
        <v>82</v>
      </c>
      <c r="I478" s="36">
        <v>185</v>
      </c>
      <c r="J478" s="73" t="s">
        <v>85</v>
      </c>
      <c r="K478" s="43">
        <v>3</v>
      </c>
      <c r="L478" s="89" t="s">
        <v>766</v>
      </c>
    </row>
    <row r="479" spans="1:11" ht="11.25">
      <c r="A479" s="23" t="s">
        <v>1105</v>
      </c>
      <c r="B479" s="32">
        <v>3184</v>
      </c>
      <c r="C479" s="39" t="s">
        <v>1106</v>
      </c>
      <c r="D479" s="40" t="s">
        <v>81</v>
      </c>
      <c r="E479" s="41" t="s">
        <v>14</v>
      </c>
      <c r="F479" s="41" t="s">
        <v>29</v>
      </c>
      <c r="G479" s="41" t="s">
        <v>30</v>
      </c>
      <c r="H479" s="42" t="s">
        <v>439</v>
      </c>
      <c r="I479" s="36">
        <v>0</v>
      </c>
      <c r="J479" s="73" t="s">
        <v>85</v>
      </c>
      <c r="K479" s="38" t="s">
        <v>85</v>
      </c>
    </row>
    <row r="480" spans="1:11" s="30" customFormat="1" ht="11.25">
      <c r="A480" s="23" t="s">
        <v>1107</v>
      </c>
      <c r="B480" s="32">
        <v>3186</v>
      </c>
      <c r="C480" s="45" t="s">
        <v>1108</v>
      </c>
      <c r="D480" s="46" t="s">
        <v>875</v>
      </c>
      <c r="E480" s="47" t="s">
        <v>74</v>
      </c>
      <c r="F480" s="47" t="s">
        <v>14</v>
      </c>
      <c r="G480" s="47" t="s">
        <v>125</v>
      </c>
      <c r="H480" s="48" t="s">
        <v>554</v>
      </c>
      <c r="I480" s="36">
        <v>8</v>
      </c>
      <c r="J480" s="73" t="s">
        <v>85</v>
      </c>
      <c r="K480" s="38">
        <v>5</v>
      </c>
    </row>
    <row r="481" spans="1:11" s="30" customFormat="1" ht="11.25">
      <c r="A481" s="23" t="s">
        <v>1109</v>
      </c>
      <c r="B481" s="32">
        <v>3187</v>
      </c>
      <c r="C481" s="45" t="s">
        <v>1110</v>
      </c>
      <c r="D481" s="46" t="s">
        <v>717</v>
      </c>
      <c r="E481" s="47" t="s">
        <v>74</v>
      </c>
      <c r="F481" s="47" t="s">
        <v>29</v>
      </c>
      <c r="G481" s="47" t="s">
        <v>30</v>
      </c>
      <c r="H481" s="48" t="s">
        <v>231</v>
      </c>
      <c r="I481" s="36">
        <v>20</v>
      </c>
      <c r="J481" s="73" t="s">
        <v>85</v>
      </c>
      <c r="K481" s="38">
        <v>5</v>
      </c>
    </row>
    <row r="482" spans="1:12" s="30" customFormat="1" ht="11.25">
      <c r="A482" s="23" t="s">
        <v>1111</v>
      </c>
      <c r="B482" s="32">
        <v>3188</v>
      </c>
      <c r="C482" s="74" t="s">
        <v>1112</v>
      </c>
      <c r="D482" s="75" t="s">
        <v>28</v>
      </c>
      <c r="E482" s="76" t="s">
        <v>527</v>
      </c>
      <c r="F482" s="76" t="s">
        <v>29</v>
      </c>
      <c r="G482" s="76" t="s">
        <v>35</v>
      </c>
      <c r="H482" s="77" t="s">
        <v>118</v>
      </c>
      <c r="I482" s="36">
        <v>0</v>
      </c>
      <c r="J482" s="73" t="s">
        <v>85</v>
      </c>
      <c r="K482" s="38" t="s">
        <v>85</v>
      </c>
      <c r="L482" s="88"/>
    </row>
    <row r="483" spans="1:12" s="30" customFormat="1" ht="11.25">
      <c r="A483" s="23" t="s">
        <v>1113</v>
      </c>
      <c r="B483" s="32">
        <v>3189</v>
      </c>
      <c r="C483" s="74" t="s">
        <v>690</v>
      </c>
      <c r="D483" s="75" t="s">
        <v>55</v>
      </c>
      <c r="E483" s="76" t="s">
        <v>527</v>
      </c>
      <c r="F483" s="76" t="s">
        <v>29</v>
      </c>
      <c r="G483" s="76" t="s">
        <v>35</v>
      </c>
      <c r="H483" s="77" t="s">
        <v>118</v>
      </c>
      <c r="I483" s="36">
        <v>34</v>
      </c>
      <c r="J483" s="73" t="s">
        <v>85</v>
      </c>
      <c r="K483" s="38">
        <v>5</v>
      </c>
      <c r="L483" s="88"/>
    </row>
    <row r="484" spans="1:12" s="30" customFormat="1" ht="11.25">
      <c r="A484" s="23" t="s">
        <v>1114</v>
      </c>
      <c r="B484" s="32">
        <v>3190</v>
      </c>
      <c r="C484" s="100" t="s">
        <v>1115</v>
      </c>
      <c r="D484" s="101" t="s">
        <v>1116</v>
      </c>
      <c r="E484" s="76" t="s">
        <v>527</v>
      </c>
      <c r="F484" s="76" t="s">
        <v>14</v>
      </c>
      <c r="G484" s="76" t="s">
        <v>125</v>
      </c>
      <c r="H484" s="77" t="s">
        <v>126</v>
      </c>
      <c r="I484" s="36">
        <v>49</v>
      </c>
      <c r="J484" s="73" t="s">
        <v>85</v>
      </c>
      <c r="K484" s="43">
        <v>5</v>
      </c>
      <c r="L484" s="89" t="s">
        <v>884</v>
      </c>
    </row>
    <row r="485" spans="1:11" ht="11.25">
      <c r="A485" s="23" t="s">
        <v>1117</v>
      </c>
      <c r="B485" s="32">
        <v>3191</v>
      </c>
      <c r="C485" s="102" t="s">
        <v>1118</v>
      </c>
      <c r="D485" s="103" t="s">
        <v>459</v>
      </c>
      <c r="E485" s="41" t="s">
        <v>14</v>
      </c>
      <c r="F485" s="41" t="s">
        <v>29</v>
      </c>
      <c r="G485" s="41" t="s">
        <v>30</v>
      </c>
      <c r="H485" s="42" t="s">
        <v>439</v>
      </c>
      <c r="I485" s="36">
        <v>0</v>
      </c>
      <c r="J485" s="73" t="s">
        <v>85</v>
      </c>
      <c r="K485" s="38" t="s">
        <v>85</v>
      </c>
    </row>
    <row r="486" spans="1:13" ht="11.25">
      <c r="A486" s="23" t="s">
        <v>1119</v>
      </c>
      <c r="B486" s="32">
        <v>3195</v>
      </c>
      <c r="C486" s="100" t="s">
        <v>1120</v>
      </c>
      <c r="D486" s="101" t="s">
        <v>213</v>
      </c>
      <c r="E486" s="76" t="s">
        <v>527</v>
      </c>
      <c r="F486" s="76" t="s">
        <v>14</v>
      </c>
      <c r="G486" s="76" t="s">
        <v>125</v>
      </c>
      <c r="H486" s="77" t="s">
        <v>126</v>
      </c>
      <c r="I486" s="36">
        <v>0</v>
      </c>
      <c r="J486" s="73" t="s">
        <v>85</v>
      </c>
      <c r="K486" s="43" t="s">
        <v>85</v>
      </c>
      <c r="L486" s="89" t="s">
        <v>739</v>
      </c>
      <c r="M486" s="30"/>
    </row>
    <row r="487" spans="1:12" s="30" customFormat="1" ht="11.25">
      <c r="A487" s="23" t="s">
        <v>1121</v>
      </c>
      <c r="B487" s="32">
        <v>3196</v>
      </c>
      <c r="C487" s="100" t="s">
        <v>1122</v>
      </c>
      <c r="D487" s="101" t="s">
        <v>1123</v>
      </c>
      <c r="E487" s="76" t="s">
        <v>527</v>
      </c>
      <c r="F487" s="76" t="s">
        <v>14</v>
      </c>
      <c r="G487" s="76" t="s">
        <v>125</v>
      </c>
      <c r="H487" s="77" t="s">
        <v>273</v>
      </c>
      <c r="I487" s="36">
        <v>34</v>
      </c>
      <c r="J487" s="73" t="s">
        <v>85</v>
      </c>
      <c r="K487" s="43">
        <v>5</v>
      </c>
      <c r="L487" s="89" t="s">
        <v>739</v>
      </c>
    </row>
    <row r="488" spans="1:12" s="30" customFormat="1" ht="11.25">
      <c r="A488" s="23" t="s">
        <v>1124</v>
      </c>
      <c r="B488" s="32">
        <v>3199</v>
      </c>
      <c r="C488" s="102" t="s">
        <v>302</v>
      </c>
      <c r="D488" s="103" t="s">
        <v>107</v>
      </c>
      <c r="E488" s="41" t="s">
        <v>14</v>
      </c>
      <c r="F488" s="41" t="s">
        <v>14</v>
      </c>
      <c r="G488" s="41" t="s">
        <v>15</v>
      </c>
      <c r="H488" s="42" t="s">
        <v>316</v>
      </c>
      <c r="I488" s="36">
        <v>51</v>
      </c>
      <c r="J488" s="73" t="s">
        <v>85</v>
      </c>
      <c r="K488" s="38">
        <v>4</v>
      </c>
      <c r="L488" s="9"/>
    </row>
    <row r="489" spans="1:12" s="30" customFormat="1" ht="11.25">
      <c r="A489" s="23" t="s">
        <v>1125</v>
      </c>
      <c r="B489" s="32">
        <v>3201</v>
      </c>
      <c r="C489" s="100" t="s">
        <v>1126</v>
      </c>
      <c r="D489" s="101" t="s">
        <v>81</v>
      </c>
      <c r="E489" s="76" t="s">
        <v>527</v>
      </c>
      <c r="F489" s="76" t="s">
        <v>14</v>
      </c>
      <c r="G489" s="76" t="s">
        <v>15</v>
      </c>
      <c r="H489" s="77" t="s">
        <v>51</v>
      </c>
      <c r="I489" s="36">
        <v>188</v>
      </c>
      <c r="J489" s="73" t="s">
        <v>85</v>
      </c>
      <c r="K489" s="38">
        <v>3</v>
      </c>
      <c r="L489" s="88"/>
    </row>
    <row r="490" spans="1:12" s="30" customFormat="1" ht="11.25">
      <c r="A490" s="23" t="s">
        <v>1127</v>
      </c>
      <c r="B490" s="32">
        <v>3202</v>
      </c>
      <c r="C490" s="100" t="s">
        <v>1126</v>
      </c>
      <c r="D490" s="101" t="s">
        <v>146</v>
      </c>
      <c r="E490" s="76" t="s">
        <v>527</v>
      </c>
      <c r="F490" s="76" t="s">
        <v>14</v>
      </c>
      <c r="G490" s="76" t="s">
        <v>15</v>
      </c>
      <c r="H490" s="77" t="s">
        <v>51</v>
      </c>
      <c r="I490" s="36">
        <v>221</v>
      </c>
      <c r="J490" s="73" t="s">
        <v>85</v>
      </c>
      <c r="K490" s="38">
        <v>2</v>
      </c>
      <c r="L490" s="88"/>
    </row>
    <row r="491" spans="1:12" s="30" customFormat="1" ht="11.25">
      <c r="A491" s="23" t="s">
        <v>1128</v>
      </c>
      <c r="B491" s="32">
        <v>3214</v>
      </c>
      <c r="C491" s="104" t="s">
        <v>1129</v>
      </c>
      <c r="D491" s="105" t="s">
        <v>575</v>
      </c>
      <c r="E491" s="80" t="s">
        <v>539</v>
      </c>
      <c r="F491" s="80" t="s">
        <v>14</v>
      </c>
      <c r="G491" s="80" t="s">
        <v>125</v>
      </c>
      <c r="H491" s="81" t="s">
        <v>192</v>
      </c>
      <c r="I491" s="36">
        <v>0</v>
      </c>
      <c r="J491" s="73" t="s">
        <v>85</v>
      </c>
      <c r="K491" s="38" t="s">
        <v>85</v>
      </c>
      <c r="L491" s="88"/>
    </row>
    <row r="492" spans="1:12" s="30" customFormat="1" ht="11.25">
      <c r="A492" s="23" t="s">
        <v>1130</v>
      </c>
      <c r="B492" s="32">
        <v>3215</v>
      </c>
      <c r="C492" s="102" t="s">
        <v>1131</v>
      </c>
      <c r="D492" s="103" t="s">
        <v>46</v>
      </c>
      <c r="E492" s="41" t="s">
        <v>14</v>
      </c>
      <c r="F492" s="41" t="s">
        <v>14</v>
      </c>
      <c r="G492" s="41" t="s">
        <v>125</v>
      </c>
      <c r="H492" s="42" t="s">
        <v>678</v>
      </c>
      <c r="I492" s="36">
        <v>20</v>
      </c>
      <c r="J492" s="73" t="s">
        <v>85</v>
      </c>
      <c r="K492" s="38">
        <v>4</v>
      </c>
      <c r="L492" s="9"/>
    </row>
    <row r="493" spans="1:11" s="30" customFormat="1" ht="11.25">
      <c r="A493" s="23" t="s">
        <v>1132</v>
      </c>
      <c r="B493" s="32">
        <v>3216</v>
      </c>
      <c r="C493" s="106" t="s">
        <v>1133</v>
      </c>
      <c r="D493" s="107" t="s">
        <v>620</v>
      </c>
      <c r="E493" s="47" t="s">
        <v>74</v>
      </c>
      <c r="F493" s="47" t="s">
        <v>29</v>
      </c>
      <c r="G493" s="47" t="s">
        <v>30</v>
      </c>
      <c r="H493" s="48" t="s">
        <v>31</v>
      </c>
      <c r="I493" s="36">
        <v>19</v>
      </c>
      <c r="J493" s="73" t="s">
        <v>85</v>
      </c>
      <c r="K493" s="38">
        <v>5</v>
      </c>
    </row>
    <row r="494" spans="1:12" s="30" customFormat="1" ht="11.25">
      <c r="A494" s="23" t="s">
        <v>1134</v>
      </c>
      <c r="B494" s="32">
        <v>3217</v>
      </c>
      <c r="C494" s="102" t="s">
        <v>1135</v>
      </c>
      <c r="D494" s="103" t="s">
        <v>39</v>
      </c>
      <c r="E494" s="41" t="s">
        <v>14</v>
      </c>
      <c r="F494" s="41" t="s">
        <v>14</v>
      </c>
      <c r="G494" s="41" t="s">
        <v>125</v>
      </c>
      <c r="H494" s="42" t="s">
        <v>306</v>
      </c>
      <c r="I494" s="36">
        <v>0</v>
      </c>
      <c r="J494" s="73" t="s">
        <v>85</v>
      </c>
      <c r="K494" s="38" t="s">
        <v>85</v>
      </c>
      <c r="L494" s="9"/>
    </row>
    <row r="495" spans="1:12" s="30" customFormat="1" ht="11.25">
      <c r="A495" s="23" t="s">
        <v>1136</v>
      </c>
      <c r="B495" s="32">
        <v>3218</v>
      </c>
      <c r="C495" s="100" t="s">
        <v>1137</v>
      </c>
      <c r="D495" s="101" t="s">
        <v>1138</v>
      </c>
      <c r="E495" s="76" t="s">
        <v>527</v>
      </c>
      <c r="F495" s="76" t="s">
        <v>14</v>
      </c>
      <c r="G495" s="76" t="s">
        <v>15</v>
      </c>
      <c r="H495" s="77" t="s">
        <v>99</v>
      </c>
      <c r="I495" s="36">
        <v>23</v>
      </c>
      <c r="J495" s="73" t="s">
        <v>85</v>
      </c>
      <c r="K495" s="38">
        <v>5</v>
      </c>
      <c r="L495" s="88"/>
    </row>
    <row r="496" spans="1:12" s="30" customFormat="1" ht="11.25">
      <c r="A496" s="23" t="s">
        <v>1139</v>
      </c>
      <c r="B496" s="32">
        <v>3219</v>
      </c>
      <c r="C496" s="104" t="s">
        <v>11</v>
      </c>
      <c r="D496" s="105" t="s">
        <v>107</v>
      </c>
      <c r="E496" s="80" t="s">
        <v>539</v>
      </c>
      <c r="F496" s="80" t="s">
        <v>14</v>
      </c>
      <c r="G496" s="80" t="s">
        <v>15</v>
      </c>
      <c r="H496" s="81" t="s">
        <v>916</v>
      </c>
      <c r="I496" s="36">
        <v>125</v>
      </c>
      <c r="J496" s="73" t="s">
        <v>85</v>
      </c>
      <c r="K496" s="38">
        <v>4</v>
      </c>
      <c r="L496" s="88"/>
    </row>
    <row r="497" spans="1:12" s="30" customFormat="1" ht="11.25">
      <c r="A497" s="23" t="s">
        <v>1140</v>
      </c>
      <c r="B497" s="32">
        <v>3227</v>
      </c>
      <c r="C497" s="100" t="s">
        <v>134</v>
      </c>
      <c r="D497" s="101" t="s">
        <v>883</v>
      </c>
      <c r="E497" s="76" t="s">
        <v>527</v>
      </c>
      <c r="F497" s="76" t="s">
        <v>29</v>
      </c>
      <c r="G497" s="76" t="s">
        <v>35</v>
      </c>
      <c r="H497" s="77" t="s">
        <v>59</v>
      </c>
      <c r="I497" s="36">
        <v>0</v>
      </c>
      <c r="J497" s="73" t="s">
        <v>85</v>
      </c>
      <c r="K497" s="43" t="s">
        <v>85</v>
      </c>
      <c r="L497" s="89" t="s">
        <v>739</v>
      </c>
    </row>
    <row r="498" spans="1:12" s="30" customFormat="1" ht="11.25">
      <c r="A498" s="23" t="s">
        <v>1141</v>
      </c>
      <c r="B498" s="32">
        <v>3228</v>
      </c>
      <c r="C498" s="102" t="s">
        <v>1142</v>
      </c>
      <c r="D498" s="103" t="s">
        <v>1143</v>
      </c>
      <c r="E498" s="41" t="s">
        <v>14</v>
      </c>
      <c r="F498" s="41" t="s">
        <v>29</v>
      </c>
      <c r="G498" s="41" t="s">
        <v>35</v>
      </c>
      <c r="H498" s="42" t="s">
        <v>59</v>
      </c>
      <c r="I498" s="36">
        <v>0</v>
      </c>
      <c r="J498" s="73" t="s">
        <v>85</v>
      </c>
      <c r="K498" s="38" t="s">
        <v>85</v>
      </c>
      <c r="L498" s="9"/>
    </row>
    <row r="499" spans="1:12" s="30" customFormat="1" ht="11.25">
      <c r="A499" s="23" t="s">
        <v>1144</v>
      </c>
      <c r="B499" s="32">
        <v>3235</v>
      </c>
      <c r="C499" s="102" t="s">
        <v>1145</v>
      </c>
      <c r="D499" s="103" t="s">
        <v>1146</v>
      </c>
      <c r="E499" s="41" t="s">
        <v>14</v>
      </c>
      <c r="F499" s="41" t="s">
        <v>29</v>
      </c>
      <c r="G499" s="41" t="s">
        <v>30</v>
      </c>
      <c r="H499" s="42" t="s">
        <v>25</v>
      </c>
      <c r="I499" s="36">
        <v>0</v>
      </c>
      <c r="J499" s="73" t="s">
        <v>85</v>
      </c>
      <c r="K499" s="43" t="s">
        <v>85</v>
      </c>
      <c r="L499" s="44" t="s">
        <v>1147</v>
      </c>
    </row>
    <row r="500" spans="1:12" s="30" customFormat="1" ht="11.25">
      <c r="A500" s="23" t="s">
        <v>1148</v>
      </c>
      <c r="B500" s="32">
        <v>3237</v>
      </c>
      <c r="C500" s="102" t="s">
        <v>49</v>
      </c>
      <c r="D500" s="103" t="s">
        <v>132</v>
      </c>
      <c r="E500" s="41" t="s">
        <v>14</v>
      </c>
      <c r="F500" s="41" t="s">
        <v>29</v>
      </c>
      <c r="G500" s="41" t="s">
        <v>30</v>
      </c>
      <c r="H500" s="42" t="s">
        <v>25</v>
      </c>
      <c r="I500" s="36">
        <v>25</v>
      </c>
      <c r="J500" s="73" t="s">
        <v>85</v>
      </c>
      <c r="K500" s="38">
        <v>4</v>
      </c>
      <c r="L500" s="9"/>
    </row>
    <row r="501" spans="1:12" s="30" customFormat="1" ht="11.25">
      <c r="A501" s="23" t="s">
        <v>1149</v>
      </c>
      <c r="B501" s="32">
        <v>3241</v>
      </c>
      <c r="C501" s="102" t="s">
        <v>1150</v>
      </c>
      <c r="D501" s="103" t="s">
        <v>305</v>
      </c>
      <c r="E501" s="41" t="s">
        <v>14</v>
      </c>
      <c r="F501" s="41" t="s">
        <v>29</v>
      </c>
      <c r="G501" s="41" t="s">
        <v>30</v>
      </c>
      <c r="H501" s="42" t="s">
        <v>198</v>
      </c>
      <c r="I501" s="36">
        <v>9</v>
      </c>
      <c r="J501" s="73" t="s">
        <v>85</v>
      </c>
      <c r="K501" s="38">
        <v>4</v>
      </c>
      <c r="L501" s="9"/>
    </row>
    <row r="502" spans="1:12" s="30" customFormat="1" ht="11.25">
      <c r="A502" s="23" t="s">
        <v>1151</v>
      </c>
      <c r="B502" s="32">
        <v>3242</v>
      </c>
      <c r="C502" s="102" t="s">
        <v>1152</v>
      </c>
      <c r="D502" s="103" t="s">
        <v>107</v>
      </c>
      <c r="E502" s="41" t="s">
        <v>14</v>
      </c>
      <c r="F502" s="41" t="s">
        <v>29</v>
      </c>
      <c r="G502" s="41" t="s">
        <v>30</v>
      </c>
      <c r="H502" s="42" t="s">
        <v>198</v>
      </c>
      <c r="I502" s="36">
        <v>0</v>
      </c>
      <c r="J502" s="73" t="s">
        <v>85</v>
      </c>
      <c r="K502" s="38" t="s">
        <v>85</v>
      </c>
      <c r="L502" s="9"/>
    </row>
    <row r="503" spans="1:12" s="30" customFormat="1" ht="11.25">
      <c r="A503" s="23" t="s">
        <v>1153</v>
      </c>
      <c r="B503" s="32">
        <v>3243</v>
      </c>
      <c r="C503" s="104" t="s">
        <v>1154</v>
      </c>
      <c r="D503" s="105" t="s">
        <v>146</v>
      </c>
      <c r="E503" s="80" t="s">
        <v>539</v>
      </c>
      <c r="F503" s="80" t="s">
        <v>29</v>
      </c>
      <c r="G503" s="80" t="s">
        <v>30</v>
      </c>
      <c r="H503" s="81" t="s">
        <v>82</v>
      </c>
      <c r="I503" s="36">
        <v>150</v>
      </c>
      <c r="J503" s="73" t="s">
        <v>85</v>
      </c>
      <c r="K503" s="38">
        <v>4</v>
      </c>
      <c r="L503" s="88"/>
    </row>
    <row r="504" spans="1:12" s="30" customFormat="1" ht="11.25">
      <c r="A504" s="23" t="s">
        <v>1155</v>
      </c>
      <c r="B504" s="32">
        <v>3246</v>
      </c>
      <c r="C504" s="104" t="s">
        <v>1156</v>
      </c>
      <c r="D504" s="105" t="s">
        <v>1157</v>
      </c>
      <c r="E504" s="80" t="s">
        <v>539</v>
      </c>
      <c r="F504" s="80" t="s">
        <v>14</v>
      </c>
      <c r="G504" s="80" t="s">
        <v>15</v>
      </c>
      <c r="H504" s="81" t="s">
        <v>152</v>
      </c>
      <c r="I504" s="36">
        <v>35</v>
      </c>
      <c r="J504" s="73" t="s">
        <v>85</v>
      </c>
      <c r="K504" s="38">
        <v>5</v>
      </c>
      <c r="L504" s="88"/>
    </row>
    <row r="505" spans="1:12" s="30" customFormat="1" ht="11.25">
      <c r="A505" s="23" t="s">
        <v>1158</v>
      </c>
      <c r="B505" s="32">
        <v>3247</v>
      </c>
      <c r="C505" s="104" t="s">
        <v>1159</v>
      </c>
      <c r="D505" s="105" t="s">
        <v>1160</v>
      </c>
      <c r="E505" s="80" t="s">
        <v>539</v>
      </c>
      <c r="F505" s="80" t="s">
        <v>14</v>
      </c>
      <c r="G505" s="80" t="s">
        <v>15</v>
      </c>
      <c r="H505" s="81" t="s">
        <v>152</v>
      </c>
      <c r="I505" s="36">
        <v>64</v>
      </c>
      <c r="J505" s="73" t="s">
        <v>85</v>
      </c>
      <c r="K505" s="38">
        <v>5</v>
      </c>
      <c r="L505" s="88"/>
    </row>
    <row r="506" spans="1:12" s="30" customFormat="1" ht="11.25">
      <c r="A506" s="23" t="s">
        <v>1161</v>
      </c>
      <c r="B506" s="32">
        <v>3248</v>
      </c>
      <c r="C506" s="104" t="s">
        <v>1162</v>
      </c>
      <c r="D506" s="105" t="s">
        <v>1163</v>
      </c>
      <c r="E506" s="80" t="s">
        <v>539</v>
      </c>
      <c r="F506" s="80" t="s">
        <v>14</v>
      </c>
      <c r="G506" s="80" t="s">
        <v>125</v>
      </c>
      <c r="H506" s="81" t="s">
        <v>678</v>
      </c>
      <c r="I506" s="36">
        <v>7</v>
      </c>
      <c r="J506" s="73" t="s">
        <v>85</v>
      </c>
      <c r="K506" s="38">
        <v>5</v>
      </c>
      <c r="L506" s="88"/>
    </row>
    <row r="507" spans="1:12" s="30" customFormat="1" ht="11.25">
      <c r="A507" s="23" t="s">
        <v>1164</v>
      </c>
      <c r="B507" s="32">
        <v>3249</v>
      </c>
      <c r="C507" s="100" t="s">
        <v>1165</v>
      </c>
      <c r="D507" s="101" t="s">
        <v>434</v>
      </c>
      <c r="E507" s="76" t="s">
        <v>527</v>
      </c>
      <c r="F507" s="76" t="s">
        <v>14</v>
      </c>
      <c r="G507" s="76" t="s">
        <v>125</v>
      </c>
      <c r="H507" s="77" t="s">
        <v>306</v>
      </c>
      <c r="I507" s="36">
        <v>105</v>
      </c>
      <c r="J507" s="73" t="s">
        <v>85</v>
      </c>
      <c r="K507" s="38">
        <v>3</v>
      </c>
      <c r="L507" s="88"/>
    </row>
    <row r="508" spans="1:12" s="30" customFormat="1" ht="11.25">
      <c r="A508" s="23" t="s">
        <v>1166</v>
      </c>
      <c r="B508" s="32">
        <v>3250</v>
      </c>
      <c r="C508" s="100" t="s">
        <v>1167</v>
      </c>
      <c r="D508" s="101" t="s">
        <v>305</v>
      </c>
      <c r="E508" s="76" t="s">
        <v>527</v>
      </c>
      <c r="F508" s="76" t="s">
        <v>14</v>
      </c>
      <c r="G508" s="76" t="s">
        <v>125</v>
      </c>
      <c r="H508" s="77" t="s">
        <v>293</v>
      </c>
      <c r="I508" s="36">
        <v>7</v>
      </c>
      <c r="J508" s="73" t="s">
        <v>85</v>
      </c>
      <c r="K508" s="38">
        <v>5</v>
      </c>
      <c r="L508" s="88"/>
    </row>
    <row r="509" spans="1:12" s="30" customFormat="1" ht="11.25">
      <c r="A509" s="23" t="s">
        <v>1168</v>
      </c>
      <c r="B509" s="32">
        <v>3251</v>
      </c>
      <c r="C509" s="100" t="s">
        <v>1169</v>
      </c>
      <c r="D509" s="101" t="s">
        <v>50</v>
      </c>
      <c r="E509" s="76" t="s">
        <v>527</v>
      </c>
      <c r="F509" s="76" t="s">
        <v>14</v>
      </c>
      <c r="G509" s="76" t="s">
        <v>125</v>
      </c>
      <c r="H509" s="77" t="s">
        <v>293</v>
      </c>
      <c r="I509" s="36">
        <v>56</v>
      </c>
      <c r="J509" s="73" t="s">
        <v>85</v>
      </c>
      <c r="K509" s="38">
        <v>4</v>
      </c>
      <c r="L509" s="88"/>
    </row>
    <row r="510" spans="1:12" s="30" customFormat="1" ht="11.25">
      <c r="A510" s="23" t="s">
        <v>1170</v>
      </c>
      <c r="B510" s="32">
        <v>3253</v>
      </c>
      <c r="C510" s="100" t="s">
        <v>1171</v>
      </c>
      <c r="D510" s="101" t="s">
        <v>146</v>
      </c>
      <c r="E510" s="76" t="s">
        <v>527</v>
      </c>
      <c r="F510" s="76" t="s">
        <v>29</v>
      </c>
      <c r="G510" s="76" t="s">
        <v>30</v>
      </c>
      <c r="H510" s="77" t="s">
        <v>306</v>
      </c>
      <c r="I510" s="36">
        <v>0</v>
      </c>
      <c r="J510" s="73" t="s">
        <v>85</v>
      </c>
      <c r="K510" s="38" t="s">
        <v>85</v>
      </c>
      <c r="L510" s="88"/>
    </row>
    <row r="511" spans="1:12" s="30" customFormat="1" ht="11.25">
      <c r="A511" s="23" t="s">
        <v>1172</v>
      </c>
      <c r="B511" s="32">
        <v>3255</v>
      </c>
      <c r="C511" s="100" t="s">
        <v>1173</v>
      </c>
      <c r="D511" s="101" t="s">
        <v>1017</v>
      </c>
      <c r="E511" s="76" t="s">
        <v>527</v>
      </c>
      <c r="F511" s="76" t="s">
        <v>29</v>
      </c>
      <c r="G511" s="76" t="s">
        <v>30</v>
      </c>
      <c r="H511" s="77" t="s">
        <v>82</v>
      </c>
      <c r="I511" s="36">
        <v>17</v>
      </c>
      <c r="J511" s="73" t="s">
        <v>85</v>
      </c>
      <c r="K511" s="38">
        <v>5</v>
      </c>
      <c r="L511" s="88"/>
    </row>
    <row r="512" spans="11:14" ht="11.25">
      <c r="K512" s="108"/>
      <c r="L512" s="30"/>
      <c r="N512" s="109"/>
    </row>
    <row r="513" spans="11:14" ht="11.25">
      <c r="K513" s="108"/>
      <c r="L513" s="30"/>
      <c r="N513" s="109"/>
    </row>
    <row r="514" spans="11:14" ht="11.25">
      <c r="K514" s="108"/>
      <c r="L514" s="30"/>
      <c r="N514" s="109"/>
    </row>
    <row r="515" spans="11:14" ht="11.25">
      <c r="K515" s="108"/>
      <c r="L515" s="30"/>
      <c r="N515" s="109"/>
    </row>
    <row r="516" spans="2:9" ht="11.25">
      <c r="B516" s="110">
        <v>2159</v>
      </c>
      <c r="C516" s="111" t="s">
        <v>1174</v>
      </c>
      <c r="D516" s="112" t="s">
        <v>81</v>
      </c>
      <c r="E516" s="113"/>
      <c r="F516" s="113"/>
      <c r="G516" s="113"/>
      <c r="H516" s="114" t="s">
        <v>1175</v>
      </c>
      <c r="I516" s="115"/>
    </row>
    <row r="517" spans="2:9" ht="11.25">
      <c r="B517" s="110">
        <v>2708</v>
      </c>
      <c r="C517" s="111" t="s">
        <v>1176</v>
      </c>
      <c r="D517" s="112" t="s">
        <v>821</v>
      </c>
      <c r="E517" s="113" t="s">
        <v>1177</v>
      </c>
      <c r="F517" s="113"/>
      <c r="G517" s="113"/>
      <c r="H517" s="114"/>
      <c r="I517" s="115"/>
    </row>
    <row r="518" spans="2:9" ht="11.25">
      <c r="B518" s="110">
        <v>1369</v>
      </c>
      <c r="C518" s="110" t="s">
        <v>1178</v>
      </c>
      <c r="D518" s="112" t="s">
        <v>39</v>
      </c>
      <c r="E518" s="113"/>
      <c r="F518" s="113"/>
      <c r="G518" s="113"/>
      <c r="H518" s="114" t="s">
        <v>1175</v>
      </c>
      <c r="I518" s="115"/>
    </row>
    <row r="519" spans="2:9" ht="11.25">
      <c r="B519" s="110">
        <v>1269</v>
      </c>
      <c r="C519" s="111" t="s">
        <v>369</v>
      </c>
      <c r="D519" s="112" t="s">
        <v>326</v>
      </c>
      <c r="E519" s="113"/>
      <c r="F519" s="113"/>
      <c r="G519" s="113"/>
      <c r="H519" s="114" t="s">
        <v>1175</v>
      </c>
      <c r="I519" s="115"/>
    </row>
    <row r="520" spans="2:9" ht="11.25">
      <c r="B520" s="113">
        <v>1375</v>
      </c>
      <c r="C520" s="111" t="s">
        <v>1179</v>
      </c>
      <c r="D520" s="112" t="s">
        <v>351</v>
      </c>
      <c r="E520" s="113"/>
      <c r="F520" s="113"/>
      <c r="G520" s="113"/>
      <c r="H520" s="114" t="s">
        <v>1175</v>
      </c>
      <c r="I520" s="115"/>
    </row>
    <row r="521" spans="2:9" ht="11.25">
      <c r="B521" s="110">
        <v>1043</v>
      </c>
      <c r="C521" s="111" t="s">
        <v>1180</v>
      </c>
      <c r="D521" s="112" t="s">
        <v>1181</v>
      </c>
      <c r="E521" s="113"/>
      <c r="F521" s="113"/>
      <c r="G521" s="113"/>
      <c r="H521" s="114" t="s">
        <v>1182</v>
      </c>
      <c r="I521" s="115"/>
    </row>
    <row r="522" spans="2:9" ht="11.25">
      <c r="B522" s="110">
        <v>415</v>
      </c>
      <c r="C522" s="111" t="s">
        <v>1183</v>
      </c>
      <c r="D522" s="112" t="s">
        <v>1184</v>
      </c>
      <c r="E522" s="113"/>
      <c r="F522" s="113"/>
      <c r="G522" s="113"/>
      <c r="H522" s="114" t="s">
        <v>1175</v>
      </c>
      <c r="I522" s="115"/>
    </row>
    <row r="523" spans="2:9" ht="11.25">
      <c r="B523" s="110">
        <v>776</v>
      </c>
      <c r="C523" s="111" t="s">
        <v>1185</v>
      </c>
      <c r="D523" s="112" t="s">
        <v>315</v>
      </c>
      <c r="E523" s="113"/>
      <c r="F523" s="113"/>
      <c r="G523" s="113"/>
      <c r="H523" s="114" t="s">
        <v>1175</v>
      </c>
      <c r="I523" s="115"/>
    </row>
    <row r="524" spans="2:9" ht="11.25">
      <c r="B524" s="110">
        <v>1463</v>
      </c>
      <c r="C524" s="111" t="s">
        <v>1186</v>
      </c>
      <c r="D524" s="112" t="s">
        <v>95</v>
      </c>
      <c r="E524" s="113"/>
      <c r="F524" s="113"/>
      <c r="G524" s="113"/>
      <c r="H524" s="114" t="s">
        <v>1175</v>
      </c>
      <c r="I524" s="115"/>
    </row>
    <row r="525" spans="2:9" ht="11.25">
      <c r="B525" s="110">
        <v>2153</v>
      </c>
      <c r="C525" s="111" t="s">
        <v>1187</v>
      </c>
      <c r="D525" s="112" t="s">
        <v>43</v>
      </c>
      <c r="E525" s="113"/>
      <c r="F525" s="113"/>
      <c r="G525" s="113"/>
      <c r="H525" s="114" t="s">
        <v>1175</v>
      </c>
      <c r="I525" s="115"/>
    </row>
    <row r="526" spans="2:9" ht="11.25">
      <c r="B526" s="110">
        <v>2623</v>
      </c>
      <c r="C526" s="111" t="s">
        <v>738</v>
      </c>
      <c r="D526" s="112" t="s">
        <v>28</v>
      </c>
      <c r="E526" s="113"/>
      <c r="F526" s="113"/>
      <c r="G526" s="113"/>
      <c r="H526" s="114" t="s">
        <v>1188</v>
      </c>
      <c r="I526" s="115"/>
    </row>
    <row r="527" spans="2:9" ht="11.25">
      <c r="B527" s="110">
        <v>2647</v>
      </c>
      <c r="C527" s="111" t="s">
        <v>584</v>
      </c>
      <c r="D527" s="112" t="s">
        <v>326</v>
      </c>
      <c r="E527" s="113"/>
      <c r="F527" s="113"/>
      <c r="G527" s="113"/>
      <c r="H527" s="114" t="s">
        <v>1188</v>
      </c>
      <c r="I527" s="115"/>
    </row>
    <row r="528" spans="2:9" ht="11.25">
      <c r="B528" s="110">
        <v>1252</v>
      </c>
      <c r="C528" s="111" t="s">
        <v>1189</v>
      </c>
      <c r="D528" s="112" t="s">
        <v>207</v>
      </c>
      <c r="E528" s="113"/>
      <c r="F528" s="113"/>
      <c r="G528" s="113"/>
      <c r="H528" s="114" t="s">
        <v>1175</v>
      </c>
      <c r="I528" s="115"/>
    </row>
    <row r="529" spans="2:9" ht="11.25">
      <c r="B529" s="110">
        <v>1309</v>
      </c>
      <c r="C529" s="111" t="s">
        <v>1007</v>
      </c>
      <c r="D529" s="112" t="s">
        <v>1190</v>
      </c>
      <c r="E529" s="113"/>
      <c r="F529" s="113"/>
      <c r="G529" s="113"/>
      <c r="H529" s="114" t="s">
        <v>1175</v>
      </c>
      <c r="I529" s="115"/>
    </row>
    <row r="530" spans="2:9" ht="11.25">
      <c r="B530" s="110">
        <v>1402</v>
      </c>
      <c r="C530" s="111" t="s">
        <v>1191</v>
      </c>
      <c r="D530" s="112" t="s">
        <v>184</v>
      </c>
      <c r="E530" s="113"/>
      <c r="F530" s="113"/>
      <c r="G530" s="113"/>
      <c r="H530" s="114" t="s">
        <v>1182</v>
      </c>
      <c r="I530" s="115"/>
    </row>
    <row r="531" spans="2:9" ht="11.25">
      <c r="B531" s="110">
        <v>1847</v>
      </c>
      <c r="C531" s="111" t="s">
        <v>1192</v>
      </c>
      <c r="D531" s="112" t="s">
        <v>39</v>
      </c>
      <c r="E531" s="113"/>
      <c r="F531" s="113"/>
      <c r="G531" s="113"/>
      <c r="H531" s="114" t="s">
        <v>1175</v>
      </c>
      <c r="I531" s="115"/>
    </row>
    <row r="532" spans="2:9" ht="11.25">
      <c r="B532" s="110">
        <v>1554</v>
      </c>
      <c r="C532" s="111" t="s">
        <v>1193</v>
      </c>
      <c r="D532" s="112" t="s">
        <v>326</v>
      </c>
      <c r="E532" s="113"/>
      <c r="F532" s="113"/>
      <c r="G532" s="113"/>
      <c r="H532" s="114" t="s">
        <v>1175</v>
      </c>
      <c r="I532" s="115"/>
    </row>
    <row r="533" spans="2:9" ht="11.25">
      <c r="B533" s="110">
        <v>1268</v>
      </c>
      <c r="C533" s="111" t="s">
        <v>328</v>
      </c>
      <c r="D533" s="112" t="s">
        <v>66</v>
      </c>
      <c r="E533" s="113"/>
      <c r="F533" s="113"/>
      <c r="G533" s="113"/>
      <c r="H533" s="114" t="s">
        <v>1175</v>
      </c>
      <c r="I533" s="115"/>
    </row>
    <row r="534" spans="2:9" ht="11.25">
      <c r="B534" s="110">
        <v>1825</v>
      </c>
      <c r="C534" s="111" t="s">
        <v>1194</v>
      </c>
      <c r="D534" s="112" t="s">
        <v>423</v>
      </c>
      <c r="E534" s="113"/>
      <c r="F534" s="113"/>
      <c r="G534" s="113"/>
      <c r="H534" s="114" t="s">
        <v>1175</v>
      </c>
      <c r="I534" s="115"/>
    </row>
    <row r="535" spans="2:9" ht="11.25">
      <c r="B535" s="110">
        <v>2569</v>
      </c>
      <c r="C535" s="111" t="s">
        <v>1195</v>
      </c>
      <c r="D535" s="112" t="s">
        <v>351</v>
      </c>
      <c r="E535" s="113"/>
      <c r="F535" s="113"/>
      <c r="G535" s="113"/>
      <c r="H535" s="114" t="s">
        <v>1175</v>
      </c>
      <c r="I535" s="115"/>
    </row>
    <row r="536" spans="2:9" ht="11.25">
      <c r="B536" s="110">
        <v>2156</v>
      </c>
      <c r="C536" s="111" t="s">
        <v>1196</v>
      </c>
      <c r="D536" s="112" t="s">
        <v>88</v>
      </c>
      <c r="E536" s="113"/>
      <c r="F536" s="113"/>
      <c r="G536" s="113"/>
      <c r="H536" s="114" t="s">
        <v>1175</v>
      </c>
      <c r="I536" s="115"/>
    </row>
    <row r="537" spans="2:9" ht="11.25">
      <c r="B537" s="110">
        <v>1179</v>
      </c>
      <c r="C537" s="111" t="s">
        <v>304</v>
      </c>
      <c r="D537" s="112" t="s">
        <v>50</v>
      </c>
      <c r="E537" s="113"/>
      <c r="F537" s="113"/>
      <c r="G537" s="113"/>
      <c r="H537" s="114" t="s">
        <v>1175</v>
      </c>
      <c r="I537" s="115"/>
    </row>
    <row r="538" spans="2:9" ht="11.25">
      <c r="B538" s="110">
        <v>1313</v>
      </c>
      <c r="C538" s="111" t="s">
        <v>1197</v>
      </c>
      <c r="D538" s="112" t="s">
        <v>50</v>
      </c>
      <c r="E538" s="113"/>
      <c r="F538" s="113"/>
      <c r="G538" s="113"/>
      <c r="H538" s="114" t="s">
        <v>1175</v>
      </c>
      <c r="I538" s="115"/>
    </row>
    <row r="539" spans="2:9" ht="11.25">
      <c r="B539" s="113">
        <v>2302</v>
      </c>
      <c r="C539" s="111" t="s">
        <v>1198</v>
      </c>
      <c r="D539" s="112" t="s">
        <v>434</v>
      </c>
      <c r="E539" s="113"/>
      <c r="F539" s="113"/>
      <c r="G539" s="113"/>
      <c r="H539" s="114" t="s">
        <v>1175</v>
      </c>
      <c r="I539" s="115"/>
    </row>
    <row r="540" spans="2:9" ht="11.25">
      <c r="B540" s="113">
        <v>1244</v>
      </c>
      <c r="C540" s="111" t="s">
        <v>1199</v>
      </c>
      <c r="D540" s="112" t="s">
        <v>354</v>
      </c>
      <c r="E540" s="113"/>
      <c r="F540" s="113"/>
      <c r="G540" s="113"/>
      <c r="H540" s="114" t="s">
        <v>1175</v>
      </c>
      <c r="I540" s="115"/>
    </row>
    <row r="541" spans="2:9" ht="11.25">
      <c r="B541" s="113">
        <v>777</v>
      </c>
      <c r="C541" s="111" t="s">
        <v>1200</v>
      </c>
      <c r="D541" s="112" t="s">
        <v>239</v>
      </c>
      <c r="E541" s="113"/>
      <c r="F541" s="113"/>
      <c r="G541" s="113"/>
      <c r="H541" s="114" t="s">
        <v>1188</v>
      </c>
      <c r="I541" s="115"/>
    </row>
    <row r="542" spans="2:9" ht="11.25">
      <c r="B542" s="113">
        <v>1245</v>
      </c>
      <c r="C542" s="111" t="s">
        <v>1201</v>
      </c>
      <c r="D542" s="112" t="s">
        <v>50</v>
      </c>
      <c r="E542" s="113"/>
      <c r="F542" s="113"/>
      <c r="G542" s="113"/>
      <c r="H542" s="114" t="s">
        <v>1175</v>
      </c>
      <c r="I542" s="115"/>
    </row>
    <row r="543" spans="2:9" ht="11.25">
      <c r="B543" s="113">
        <v>1291</v>
      </c>
      <c r="C543" s="111" t="s">
        <v>1202</v>
      </c>
      <c r="D543" s="112" t="s">
        <v>172</v>
      </c>
      <c r="E543" s="113"/>
      <c r="F543" s="113"/>
      <c r="G543" s="113"/>
      <c r="H543" s="114" t="s">
        <v>1175</v>
      </c>
      <c r="I543" s="115"/>
    </row>
    <row r="544" spans="2:9" ht="11.25">
      <c r="B544" s="113">
        <v>2634</v>
      </c>
      <c r="C544" s="111" t="s">
        <v>1203</v>
      </c>
      <c r="D544" s="112" t="s">
        <v>262</v>
      </c>
      <c r="E544" s="113"/>
      <c r="F544" s="113"/>
      <c r="G544" s="113"/>
      <c r="H544" s="114" t="s">
        <v>1175</v>
      </c>
      <c r="I544" s="115"/>
    </row>
    <row r="545" spans="2:9" ht="11.25">
      <c r="B545" s="113">
        <v>1639</v>
      </c>
      <c r="C545" s="111" t="s">
        <v>143</v>
      </c>
      <c r="D545" s="112" t="s">
        <v>110</v>
      </c>
      <c r="E545" s="113"/>
      <c r="F545" s="113"/>
      <c r="G545" s="113"/>
      <c r="H545" s="114" t="s">
        <v>1175</v>
      </c>
      <c r="I545" s="115"/>
    </row>
    <row r="546" spans="2:9" ht="11.25">
      <c r="B546" s="113"/>
      <c r="C546" s="111"/>
      <c r="D546" s="112"/>
      <c r="E546" s="113"/>
      <c r="F546" s="113"/>
      <c r="G546" s="113"/>
      <c r="H546" s="114"/>
      <c r="I546" s="115"/>
    </row>
  </sheetData>
  <sheetProtection password="CF7A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 CONSTRUCTION,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</dc:creator>
  <cp:keywords/>
  <dc:description/>
  <cp:lastModifiedBy>Mat</cp:lastModifiedBy>
  <cp:lastPrinted>2006-07-26T20:32:57Z</cp:lastPrinted>
  <dcterms:created xsi:type="dcterms:W3CDTF">2006-01-17T12:31:27Z</dcterms:created>
  <dcterms:modified xsi:type="dcterms:W3CDTF">2006-07-31T07:26:08Z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-1599897148</vt:i4>
  </property>
  <property fmtid="{D5CDD505-2E9C-101B-9397-08002B2CF9AE}" pid="3" name="_EmailSubject">
    <vt:lpwstr>Prechody v kategoriich</vt:lpwstr>
  </property>
  <property fmtid="{D5CDD505-2E9C-101B-9397-08002B2CF9AE}" pid="4" name="_AuthorEmail">
    <vt:lpwstr>rak@smp.cz</vt:lpwstr>
  </property>
  <property fmtid="{D5CDD505-2E9C-101B-9397-08002B2CF9AE}" pid="5" name="_AuthorEmailDisplayName">
    <vt:lpwstr>Antonín Rak</vt:lpwstr>
  </property>
  <property fmtid="{D5CDD505-2E9C-101B-9397-08002B2CF9AE}" pid="6" name="_ReviewingToolsShownOnce">
    <vt:lpwstr/>
  </property>
</Properties>
</file>