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30" windowWidth="10080" windowHeight="8685" activeTab="1"/>
  </bookViews>
  <sheets>
    <sheet name="hlavička" sheetId="1" r:id="rId1"/>
    <sheet name="bodovací prostor" sheetId="2" r:id="rId2"/>
    <sheet name="výsledky" sheetId="3" r:id="rId3"/>
    <sheet name="liga-sobota" sheetId="4" r:id="rId4"/>
    <sheet name="liga-neděle" sheetId="5" r:id="rId5"/>
    <sheet name="liga-celkem" sheetId="6" r:id="rId6"/>
  </sheets>
  <externalReferences>
    <externalReference r:id="rId9"/>
  </externalReferences>
  <definedNames>
    <definedName name="_xlnm.Print_Area" localSheetId="0">'hlavička'!$A$1:$I$39</definedName>
    <definedName name="_xlnm.Print_Area" localSheetId="5">'liga-celkem'!$A$1:$L$25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P2" authorId="0">
      <text>
        <r>
          <rPr>
            <b/>
            <sz val="8"/>
            <rFont val="Tahoma"/>
            <family val="2"/>
          </rPr>
          <t>rak:</t>
        </r>
        <r>
          <rPr>
            <sz val="8"/>
            <rFont val="Tahoma"/>
            <family val="2"/>
          </rPr>
          <t xml:space="preserve">
nezapomeňte seřadit hráče podle průměru !!! Pak teprve (raději) kopírujte vzorec na body.</t>
        </r>
      </text>
    </comment>
    <comment ref="P93" authorId="0">
      <text>
        <r>
          <rPr>
            <b/>
            <sz val="8"/>
            <rFont val="Tahoma"/>
            <family val="2"/>
          </rPr>
          <t>rak:</t>
        </r>
        <r>
          <rPr>
            <sz val="8"/>
            <rFont val="Tahoma"/>
            <family val="2"/>
          </rPr>
          <t xml:space="preserve">
nezapomeňte seřadit hráče podle průměru !!! Pak teprve (raději) kopírujte vzorec na body.</t>
        </r>
      </text>
    </comment>
    <comment ref="P175" authorId="0">
      <text>
        <r>
          <rPr>
            <b/>
            <sz val="8"/>
            <rFont val="Tahoma"/>
            <family val="2"/>
          </rPr>
          <t>rak:</t>
        </r>
        <r>
          <rPr>
            <sz val="8"/>
            <rFont val="Tahoma"/>
            <family val="2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<sst xmlns="http://schemas.openxmlformats.org/spreadsheetml/2006/main" count="1350" uniqueCount="314">
  <si>
    <t>Výsledky - absolutní kategorie - celková</t>
  </si>
  <si>
    <t>body</t>
  </si>
  <si>
    <t>kol</t>
  </si>
  <si>
    <t>poř.</t>
  </si>
  <si>
    <t>příjmení</t>
  </si>
  <si>
    <t>jméno</t>
  </si>
  <si>
    <t>oddíl</t>
  </si>
  <si>
    <t>reg.č.</t>
  </si>
  <si>
    <t>kat.</t>
  </si>
  <si>
    <t>vt</t>
  </si>
  <si>
    <t>1.</t>
  </si>
  <si>
    <t>2.</t>
  </si>
  <si>
    <t>3.</t>
  </si>
  <si>
    <t>4.</t>
  </si>
  <si>
    <t>5.</t>
  </si>
  <si>
    <t>6.</t>
  </si>
  <si>
    <t>Sum</t>
  </si>
  <si>
    <t>prům.</t>
  </si>
  <si>
    <t>r1</t>
  </si>
  <si>
    <t>r2</t>
  </si>
  <si>
    <t>M</t>
  </si>
  <si>
    <t>Ječný</t>
  </si>
  <si>
    <t>Martin</t>
  </si>
  <si>
    <t>SK TEMPO Praha</t>
  </si>
  <si>
    <t>Macho</t>
  </si>
  <si>
    <t>Ivan</t>
  </si>
  <si>
    <t>Bochumer MC</t>
  </si>
  <si>
    <t>xxx</t>
  </si>
  <si>
    <t>x</t>
  </si>
  <si>
    <t>Molnár</t>
  </si>
  <si>
    <t>Karel</t>
  </si>
  <si>
    <t>Z</t>
  </si>
  <si>
    <t>Se</t>
  </si>
  <si>
    <t>MGC Hradečtí Orli</t>
  </si>
  <si>
    <t>žák</t>
  </si>
  <si>
    <t>SMG 2000 Ústí n. L.</t>
  </si>
  <si>
    <t>S</t>
  </si>
  <si>
    <t>J</t>
  </si>
  <si>
    <t>S2</t>
  </si>
  <si>
    <t>Novák</t>
  </si>
  <si>
    <t>Matěj</t>
  </si>
  <si>
    <t>1.DGC Bystřice p. H.</t>
  </si>
  <si>
    <t>Hirschmann</t>
  </si>
  <si>
    <t>TJ MG Cheb</t>
  </si>
  <si>
    <t>ME Blansko</t>
  </si>
  <si>
    <t>MGC Plzeň</t>
  </si>
  <si>
    <t>Ju</t>
  </si>
  <si>
    <t>Klimek</t>
  </si>
  <si>
    <t>Tomáš</t>
  </si>
  <si>
    <t>MGC Holešov</t>
  </si>
  <si>
    <t>Waligora</t>
  </si>
  <si>
    <t>David</t>
  </si>
  <si>
    <t>MGC Slezská Opava</t>
  </si>
  <si>
    <t>Waligorová</t>
  </si>
  <si>
    <t>Tereza</t>
  </si>
  <si>
    <t xml:space="preserve">Sedláček </t>
  </si>
  <si>
    <t>Břetislav</t>
  </si>
  <si>
    <t>Výsledky - absolutní kategorie - muži</t>
  </si>
  <si>
    <t>Výsledky - absolutní kategorie - ženy</t>
  </si>
  <si>
    <t>Výsledková listina</t>
  </si>
  <si>
    <t>1. GP + 3D Extraliga</t>
  </si>
  <si>
    <t>4. - 5. dubna 2009</t>
  </si>
  <si>
    <t>Děčín - hala - filc</t>
  </si>
  <si>
    <t>Ředitel turnaje :</t>
  </si>
  <si>
    <t>Bohumil Pokorný</t>
  </si>
  <si>
    <t>Hl. rozhodčí :</t>
  </si>
  <si>
    <t>Jaroslav Řehák</t>
  </si>
  <si>
    <t>Pom. Rozhodčí :</t>
  </si>
  <si>
    <t>Libor Vančura, Jan Metyš</t>
  </si>
  <si>
    <t>Jury :</t>
  </si>
  <si>
    <t xml:space="preserve">Boh. Pokorný, Jar. Řehák, Radek Doležel st., Martin Mlčoch, Martin Žaloudek </t>
  </si>
  <si>
    <t>Muži :</t>
  </si>
  <si>
    <t>poř</t>
  </si>
  <si>
    <t>Příjmení</t>
  </si>
  <si>
    <t>Jméno</t>
  </si>
  <si>
    <t>Oddíl</t>
  </si>
  <si>
    <t>reg. č.</t>
  </si>
  <si>
    <t>kat</t>
  </si>
  <si>
    <t>VT</t>
  </si>
  <si>
    <t>k1</t>
  </si>
  <si>
    <t>k2</t>
  </si>
  <si>
    <t>k3</t>
  </si>
  <si>
    <t>k4</t>
  </si>
  <si>
    <t>k5</t>
  </si>
  <si>
    <t>k6</t>
  </si>
  <si>
    <t>sum</t>
  </si>
  <si>
    <t>průměr</t>
  </si>
  <si>
    <t>R 1</t>
  </si>
  <si>
    <t xml:space="preserve"> R 2</t>
  </si>
  <si>
    <t xml:space="preserve">poznámka </t>
  </si>
  <si>
    <t>Lipmann</t>
  </si>
  <si>
    <t>Milan</t>
  </si>
  <si>
    <t>R: 2, 2</t>
  </si>
  <si>
    <t>Stančík</t>
  </si>
  <si>
    <t>Michal</t>
  </si>
  <si>
    <t>1. DGC Bystřice p. H.</t>
  </si>
  <si>
    <t>R: 2,3</t>
  </si>
  <si>
    <t>Mlčoch</t>
  </si>
  <si>
    <t>Bílek</t>
  </si>
  <si>
    <t>MGC Olomouc</t>
  </si>
  <si>
    <t>Majkus</t>
  </si>
  <si>
    <t>Zdeněk</t>
  </si>
  <si>
    <t>Staněk</t>
  </si>
  <si>
    <t>Stanislav</t>
  </si>
  <si>
    <t>GC 85 Rakovník</t>
  </si>
  <si>
    <t>Krecl</t>
  </si>
  <si>
    <t>Mojmír</t>
  </si>
  <si>
    <t>Urbánek</t>
  </si>
  <si>
    <t>Michael</t>
  </si>
  <si>
    <t>MGC 90 Brno</t>
  </si>
  <si>
    <t>Hybner</t>
  </si>
  <si>
    <t>Robert</t>
  </si>
  <si>
    <t>Tolarovič</t>
  </si>
  <si>
    <t>Ján</t>
  </si>
  <si>
    <t>Macháček</t>
  </si>
  <si>
    <t>Straško</t>
  </si>
  <si>
    <t>Marián</t>
  </si>
  <si>
    <t>Metyš</t>
  </si>
  <si>
    <t>Jan</t>
  </si>
  <si>
    <t>Kudyn</t>
  </si>
  <si>
    <t>Pavel</t>
  </si>
  <si>
    <t>Broumský</t>
  </si>
  <si>
    <t>Jiří</t>
  </si>
  <si>
    <t>Ondřej</t>
  </si>
  <si>
    <t>Vosmík</t>
  </si>
  <si>
    <t>Petr</t>
  </si>
  <si>
    <t>Říha</t>
  </si>
  <si>
    <t>Vozár</t>
  </si>
  <si>
    <t>Josef</t>
  </si>
  <si>
    <t>Christu</t>
  </si>
  <si>
    <t>Nádaský</t>
  </si>
  <si>
    <t>Doležel</t>
  </si>
  <si>
    <t>Radek</t>
  </si>
  <si>
    <t>Šlapák</t>
  </si>
  <si>
    <t>Fantal</t>
  </si>
  <si>
    <t>Jakub</t>
  </si>
  <si>
    <t>Peňáz</t>
  </si>
  <si>
    <t>Norek</t>
  </si>
  <si>
    <t>Bohumil</t>
  </si>
  <si>
    <t>Souček</t>
  </si>
  <si>
    <t>Pergl</t>
  </si>
  <si>
    <t>Žaloudek</t>
  </si>
  <si>
    <t>Satoránský</t>
  </si>
  <si>
    <t>Švehla</t>
  </si>
  <si>
    <t xml:space="preserve"> Michal</t>
  </si>
  <si>
    <t>Navrátil</t>
  </si>
  <si>
    <t xml:space="preserve"> Tomáš</t>
  </si>
  <si>
    <t>Ženy :</t>
  </si>
  <si>
    <t>Libigerová</t>
  </si>
  <si>
    <t>Eva</t>
  </si>
  <si>
    <t>Tietzová</t>
  </si>
  <si>
    <t xml:space="preserve">Kateřina </t>
  </si>
  <si>
    <t>Kouřilová</t>
  </si>
  <si>
    <t>Petra</t>
  </si>
  <si>
    <t>Senioři :</t>
  </si>
  <si>
    <t>Řehák</t>
  </si>
  <si>
    <t>Jaroslav</t>
  </si>
  <si>
    <t>Vančura</t>
  </si>
  <si>
    <t>Libor</t>
  </si>
  <si>
    <t>Pokorný</t>
  </si>
  <si>
    <t>Jašek</t>
  </si>
  <si>
    <t>Jindřich</t>
  </si>
  <si>
    <t>Grünvald</t>
  </si>
  <si>
    <t>1.MGC Děkanka Praha</t>
  </si>
  <si>
    <t>Vlček</t>
  </si>
  <si>
    <t>Andr</t>
  </si>
  <si>
    <t>Fechtner</t>
  </si>
  <si>
    <t>Fríd</t>
  </si>
  <si>
    <t>Vítek</t>
  </si>
  <si>
    <t>Aleš</t>
  </si>
  <si>
    <t>Švihel</t>
  </si>
  <si>
    <t>Ladislav</t>
  </si>
  <si>
    <t>Martínek</t>
  </si>
  <si>
    <t>Ivo</t>
  </si>
  <si>
    <t>Vávra</t>
  </si>
  <si>
    <t>Skoupý</t>
  </si>
  <si>
    <t>Bláha</t>
  </si>
  <si>
    <t>Vitner</t>
  </si>
  <si>
    <t>Václav</t>
  </si>
  <si>
    <t>Dohnal</t>
  </si>
  <si>
    <t>Seniorky :</t>
  </si>
  <si>
    <t>Komadová</t>
  </si>
  <si>
    <t>Miroslava</t>
  </si>
  <si>
    <t>Dagmar</t>
  </si>
  <si>
    <t>Henklová</t>
  </si>
  <si>
    <t>Danuše</t>
  </si>
  <si>
    <t>Senioři 2 :</t>
  </si>
  <si>
    <t>Kašpar</t>
  </si>
  <si>
    <t>Milouš</t>
  </si>
  <si>
    <t>MG SEBA Tanvald</t>
  </si>
  <si>
    <t>Poslušný</t>
  </si>
  <si>
    <t>Mužík</t>
  </si>
  <si>
    <t>Rimpler</t>
  </si>
  <si>
    <t>MGC Jedovnice</t>
  </si>
  <si>
    <t>Rosendorf</t>
  </si>
  <si>
    <t>Junioři :</t>
  </si>
  <si>
    <t>Janich</t>
  </si>
  <si>
    <t>Vyška</t>
  </si>
  <si>
    <t>Miroslav</t>
  </si>
  <si>
    <t>Škaloud</t>
  </si>
  <si>
    <t>Vít</t>
  </si>
  <si>
    <t>Smejkal</t>
  </si>
  <si>
    <t>Marek</t>
  </si>
  <si>
    <t>Bednář</t>
  </si>
  <si>
    <t>Petrů</t>
  </si>
  <si>
    <t>Bertels</t>
  </si>
  <si>
    <t>Juniorky :</t>
  </si>
  <si>
    <t>Kadaníková</t>
  </si>
  <si>
    <t>Pavla</t>
  </si>
  <si>
    <t>Nakládalová</t>
  </si>
  <si>
    <t>Jana</t>
  </si>
  <si>
    <t>Žáci :</t>
  </si>
  <si>
    <t>Solař</t>
  </si>
  <si>
    <t>Doležálek</t>
  </si>
  <si>
    <t>Adam</t>
  </si>
  <si>
    <t>SK Mlýn Přerov</t>
  </si>
  <si>
    <t>Gerža</t>
  </si>
  <si>
    <t>Žákyně :</t>
  </si>
  <si>
    <t>XXX</t>
  </si>
  <si>
    <t>3D Extraliga  družstev – 2008/2009</t>
  </si>
  <si>
    <t>Celková tabulka</t>
  </si>
  <si>
    <t>Extraliga smíšených družstev</t>
  </si>
  <si>
    <t>1. kolo</t>
  </si>
  <si>
    <t>2. kolo</t>
  </si>
  <si>
    <t>3. kolo</t>
  </si>
  <si>
    <t>4. kolo</t>
  </si>
  <si>
    <t>Celkem:</t>
  </si>
  <si>
    <t>údery</t>
  </si>
  <si>
    <t>1. DGC Bystřice p. H. „A“</t>
  </si>
  <si>
    <t>1. DGC Bystřice p. H. „B“</t>
  </si>
  <si>
    <t>7.</t>
  </si>
  <si>
    <t>Extraliga Junioři</t>
  </si>
  <si>
    <t>1. kolo 3D Extraliga smíšených družstev - 2008 / 2009</t>
  </si>
  <si>
    <t>1. Místo</t>
  </si>
  <si>
    <t>2. Místo</t>
  </si>
  <si>
    <t>I</t>
  </si>
  <si>
    <t>II</t>
  </si>
  <si>
    <t>III</t>
  </si>
  <si>
    <t>Stančík Michal</t>
  </si>
  <si>
    <t>Ječný Martin</t>
  </si>
  <si>
    <t>Mlčoch Martin</t>
  </si>
  <si>
    <t>Vozár Josef</t>
  </si>
  <si>
    <t>Tietzová Kateřina</t>
  </si>
  <si>
    <t>Ječný Milan</t>
  </si>
  <si>
    <t>Mlčoch Ondřej</t>
  </si>
  <si>
    <t>Majkus Zdeněk</t>
  </si>
  <si>
    <t>Macháček Zdeněk</t>
  </si>
  <si>
    <t>Lipmann Milan</t>
  </si>
  <si>
    <t>N</t>
  </si>
  <si>
    <t>Souček Pavel</t>
  </si>
  <si>
    <t xml:space="preserve">celkem  </t>
  </si>
  <si>
    <t>3. Místo</t>
  </si>
  <si>
    <t>4. Místo</t>
  </si>
  <si>
    <t>Švihel Ladislav</t>
  </si>
  <si>
    <t>Bílek David</t>
  </si>
  <si>
    <t>Škaloud Vít</t>
  </si>
  <si>
    <t>Tolarovič Ján</t>
  </si>
  <si>
    <t>Vosmík Petr</t>
  </si>
  <si>
    <t>Řehák Jaroslav</t>
  </si>
  <si>
    <t>Metyš Jan</t>
  </si>
  <si>
    <t>Staněk Stanislav</t>
  </si>
  <si>
    <t>Smejkal Marek</t>
  </si>
  <si>
    <t>Christu David</t>
  </si>
  <si>
    <t>5 bodů</t>
  </si>
  <si>
    <t>4 body</t>
  </si>
  <si>
    <t>5. Místo</t>
  </si>
  <si>
    <t>6. Místo</t>
  </si>
  <si>
    <t>Žaloudek Martin</t>
  </si>
  <si>
    <t>Urbánek Michael</t>
  </si>
  <si>
    <t>Solař Jiří</t>
  </si>
  <si>
    <t>Peňáz Josef</t>
  </si>
  <si>
    <t>Sedláček Břetislav</t>
  </si>
  <si>
    <t>Straško Marián</t>
  </si>
  <si>
    <t>Krecl Mojmír</t>
  </si>
  <si>
    <t>Nadaský Pavel</t>
  </si>
  <si>
    <t>Kouřilová Petra</t>
  </si>
  <si>
    <t>3 body</t>
  </si>
  <si>
    <t>2 body</t>
  </si>
  <si>
    <t>7. Místo</t>
  </si>
  <si>
    <t>Fechtner Jan</t>
  </si>
  <si>
    <t>Broumský Jiří</t>
  </si>
  <si>
    <t>Vávra Zdeněk</t>
  </si>
  <si>
    <t>Hybner Robert</t>
  </si>
  <si>
    <t>Pokorný Bohumil</t>
  </si>
  <si>
    <t>Komadová Miroslava</t>
  </si>
  <si>
    <t>1 bod</t>
  </si>
  <si>
    <t>1. kolo 3D Extraliga juniorských družstev - 2008 / 2009</t>
  </si>
  <si>
    <t xml:space="preserve">1. DGC Bystřice p. H. </t>
  </si>
  <si>
    <t>Vlček Marek</t>
  </si>
  <si>
    <t>Novák Matěj</t>
  </si>
  <si>
    <t>6 bodů</t>
  </si>
  <si>
    <t>Vyška Miroslav</t>
  </si>
  <si>
    <t>Bednář Petr</t>
  </si>
  <si>
    <t>Staněk Jiří</t>
  </si>
  <si>
    <t>Skoupý Martin</t>
  </si>
  <si>
    <t>Gerža Pavel</t>
  </si>
  <si>
    <t>Klimek Tomáš</t>
  </si>
  <si>
    <t>Doležel Radek ml.</t>
  </si>
  <si>
    <t>Nakládalová Jana</t>
  </si>
  <si>
    <t>8 bodů</t>
  </si>
  <si>
    <t>Doležel Pavel</t>
  </si>
  <si>
    <t>Andr Zdeněk</t>
  </si>
  <si>
    <t>Pergl Jan</t>
  </si>
  <si>
    <t>Vítek Aleš</t>
  </si>
  <si>
    <t>Švehla Michal</t>
  </si>
  <si>
    <t>Janich Jiří</t>
  </si>
  <si>
    <t>Doležálek Adam</t>
  </si>
  <si>
    <t>Bednář Martin</t>
  </si>
  <si>
    <t>Bertels David</t>
  </si>
  <si>
    <t>Kadaníková Pavla</t>
  </si>
  <si>
    <t>Nádaský Pavel</t>
  </si>
  <si>
    <t>SMG 2000 Ústí n. L. - Děčín</t>
  </si>
  <si>
    <t>1.DGC Bystřice p. H. "B"</t>
  </si>
  <si>
    <t xml:space="preserve">1.DGC Bystřice p. H.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</si>
</sst>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Garamond"/>
      <family val="1"/>
    </font>
    <font>
      <b/>
      <i/>
      <sz val="10"/>
      <name val="Arial"/>
      <family val="2"/>
    </font>
    <font>
      <b/>
      <sz val="9"/>
      <color indexed="8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9"/>
      <name val="Arial CE"/>
      <family val="0"/>
    </font>
    <font>
      <sz val="9"/>
      <color indexed="8"/>
      <name val="Arial CE"/>
      <family val="0"/>
    </font>
    <font>
      <sz val="9"/>
      <name val="Arial CE"/>
      <family val="2"/>
    </font>
    <font>
      <b/>
      <sz val="9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14"/>
      <name val="Arial CE"/>
      <family val="0"/>
    </font>
    <font>
      <b/>
      <sz val="9"/>
      <color indexed="16"/>
      <name val="Arial CE"/>
      <family val="0"/>
    </font>
    <font>
      <b/>
      <sz val="9"/>
      <color indexed="57"/>
      <name val="Arial CE"/>
      <family val="0"/>
    </font>
    <font>
      <b/>
      <sz val="9"/>
      <color indexed="53"/>
      <name val="Arial CE"/>
      <family val="0"/>
    </font>
    <font>
      <b/>
      <sz val="9"/>
      <color indexed="11"/>
      <name val="Arial CE"/>
      <family val="0"/>
    </font>
    <font>
      <sz val="9"/>
      <name val="Garamond"/>
      <family val="1"/>
    </font>
    <font>
      <b/>
      <sz val="9"/>
      <color indexed="12"/>
      <name val="Arial CE"/>
      <family val="0"/>
    </font>
    <font>
      <sz val="10"/>
      <name val="Arial CE"/>
      <family val="2"/>
    </font>
    <font>
      <b/>
      <sz val="14"/>
      <color indexed="9"/>
      <name val="Comic Sans MS"/>
      <family val="4"/>
    </font>
    <font>
      <sz val="10"/>
      <name val="MS Sans Serif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12"/>
      <name val="Comic Sans MS"/>
      <family val="4"/>
    </font>
    <font>
      <b/>
      <sz val="8"/>
      <color indexed="57"/>
      <name val="Comic Sans MS"/>
      <family val="4"/>
    </font>
    <font>
      <b/>
      <sz val="8"/>
      <color indexed="48"/>
      <name val="Comic Sans MS"/>
      <family val="4"/>
    </font>
    <font>
      <b/>
      <sz val="8"/>
      <color indexed="1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center"/>
    </xf>
    <xf numFmtId="166" fontId="23" fillId="17" borderId="0" xfId="0" applyNumberFormat="1" applyFont="1" applyFill="1" applyAlignment="1">
      <alignment horizontal="center"/>
    </xf>
    <xf numFmtId="0" fontId="23" fillId="4" borderId="0" xfId="0" applyFont="1" applyFill="1" applyBorder="1" applyAlignment="1" applyProtection="1">
      <alignment horizontal="center"/>
      <protection locked="0"/>
    </xf>
    <xf numFmtId="0" fontId="23" fillId="17" borderId="0" xfId="0" applyFont="1" applyFill="1" applyBorder="1" applyAlignment="1" applyProtection="1">
      <alignment/>
      <protection/>
    </xf>
    <xf numFmtId="0" fontId="25" fillId="4" borderId="0" xfId="0" applyFont="1" applyFill="1" applyBorder="1" applyAlignment="1" applyProtection="1">
      <alignment horizontal="center"/>
      <protection locked="0"/>
    </xf>
    <xf numFmtId="0" fontId="25" fillId="17" borderId="0" xfId="0" applyFont="1" applyFill="1" applyBorder="1" applyAlignment="1" applyProtection="1">
      <alignment horizontal="center"/>
      <protection/>
    </xf>
    <xf numFmtId="0" fontId="23" fillId="17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3" fillId="17" borderId="0" xfId="0" applyFont="1" applyFill="1" applyAlignment="1">
      <alignment horizontal="center"/>
    </xf>
    <xf numFmtId="2" fontId="23" fillId="17" borderId="0" xfId="0" applyNumberFormat="1" applyFont="1" applyFill="1" applyAlignment="1">
      <alignment horizontal="center"/>
    </xf>
    <xf numFmtId="0" fontId="23" fillId="17" borderId="0" xfId="0" applyFont="1" applyFill="1" applyAlignment="1" applyProtection="1">
      <alignment horizontal="center"/>
      <protection/>
    </xf>
    <xf numFmtId="2" fontId="23" fillId="17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29" fillId="0" borderId="0" xfId="47" applyFont="1">
      <alignment/>
      <protection/>
    </xf>
    <xf numFmtId="0" fontId="30" fillId="0" borderId="0" xfId="47" applyFont="1" applyAlignment="1">
      <alignment horizontal="center"/>
      <protection/>
    </xf>
    <xf numFmtId="0" fontId="31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32" fillId="0" borderId="0" xfId="47" applyFont="1" applyAlignment="1">
      <alignment horizontal="center" vertical="center"/>
      <protection/>
    </xf>
    <xf numFmtId="0" fontId="30" fillId="0" borderId="0" xfId="47" applyFont="1" applyAlignment="1">
      <alignment/>
      <protection/>
    </xf>
    <xf numFmtId="0" fontId="33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33" fillId="0" borderId="0" xfId="47" applyFont="1" applyAlignment="1">
      <alignment horizontal="right"/>
      <protection/>
    </xf>
    <xf numFmtId="0" fontId="21" fillId="0" borderId="0" xfId="47" applyFont="1" applyAlignment="1">
      <alignment horizontal="left"/>
      <protection/>
    </xf>
    <xf numFmtId="0" fontId="0" fillId="0" borderId="0" xfId="0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26" borderId="13" xfId="49" applyFont="1" applyFill="1" applyBorder="1" applyAlignment="1">
      <alignment horizontal="center"/>
      <protection/>
    </xf>
    <xf numFmtId="0" fontId="36" fillId="26" borderId="13" xfId="49" applyFont="1" applyFill="1" applyBorder="1" applyAlignment="1">
      <alignment horizontal="center"/>
      <protection/>
    </xf>
    <xf numFmtId="2" fontId="35" fillId="26" borderId="13" xfId="49" applyNumberFormat="1" applyFont="1" applyFill="1" applyBorder="1" applyAlignment="1">
      <alignment horizontal="center"/>
      <protection/>
    </xf>
    <xf numFmtId="0" fontId="22" fillId="4" borderId="10" xfId="0" applyFont="1" applyFill="1" applyBorder="1" applyAlignment="1">
      <alignment horizontal="center"/>
    </xf>
    <xf numFmtId="0" fontId="35" fillId="25" borderId="10" xfId="49" applyFont="1" applyFill="1" applyBorder="1" applyAlignment="1">
      <alignment horizontal="left"/>
      <protection/>
    </xf>
    <xf numFmtId="0" fontId="35" fillId="25" borderId="10" xfId="49" applyFont="1" applyFill="1" applyBorder="1" applyAlignment="1">
      <alignment horizontal="center"/>
      <protection/>
    </xf>
    <xf numFmtId="0" fontId="34" fillId="17" borderId="10" xfId="49" applyFont="1" applyFill="1" applyBorder="1" applyAlignment="1">
      <alignment horizontal="center"/>
      <protection/>
    </xf>
    <xf numFmtId="0" fontId="37" fillId="17" borderId="10" xfId="49" applyFont="1" applyFill="1" applyBorder="1" applyAlignment="1">
      <alignment horizontal="center"/>
      <protection/>
    </xf>
    <xf numFmtId="2" fontId="35" fillId="17" borderId="10" xfId="49" applyNumberFormat="1" applyFont="1" applyFill="1" applyBorder="1" applyAlignment="1">
      <alignment horizontal="center"/>
      <protection/>
    </xf>
    <xf numFmtId="0" fontId="35" fillId="17" borderId="10" xfId="49" applyFont="1" applyFill="1" applyBorder="1" applyAlignment="1">
      <alignment horizontal="center"/>
      <protection/>
    </xf>
    <xf numFmtId="0" fontId="37" fillId="4" borderId="10" xfId="49" applyFont="1" applyFill="1" applyBorder="1" applyAlignment="1">
      <alignment horizontal="center"/>
      <protection/>
    </xf>
    <xf numFmtId="0" fontId="35" fillId="4" borderId="10" xfId="49" applyFont="1" applyFill="1" applyBorder="1" applyAlignment="1">
      <alignment horizontal="center"/>
      <protection/>
    </xf>
    <xf numFmtId="0" fontId="0" fillId="4" borderId="10" xfId="0" applyFill="1" applyBorder="1" applyAlignment="1">
      <alignment horizontal="center"/>
    </xf>
    <xf numFmtId="0" fontId="38" fillId="25" borderId="10" xfId="49" applyFont="1" applyFill="1" applyBorder="1" applyAlignment="1">
      <alignment horizontal="left"/>
      <protection/>
    </xf>
    <xf numFmtId="0" fontId="37" fillId="25" borderId="10" xfId="49" applyFont="1" applyFill="1" applyBorder="1" applyAlignment="1">
      <alignment horizontal="left"/>
      <protection/>
    </xf>
    <xf numFmtId="0" fontId="39" fillId="25" borderId="10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wrapText="1"/>
    </xf>
    <xf numFmtId="0" fontId="40" fillId="25" borderId="10" xfId="49" applyFont="1" applyFill="1" applyBorder="1" applyAlignment="1">
      <alignment horizontal="left"/>
      <protection/>
    </xf>
    <xf numFmtId="0" fontId="41" fillId="25" borderId="10" xfId="49" applyFont="1" applyFill="1" applyBorder="1" applyAlignment="1">
      <alignment horizontal="left"/>
      <protection/>
    </xf>
    <xf numFmtId="0" fontId="42" fillId="25" borderId="10" xfId="49" applyFont="1" applyFill="1" applyBorder="1" applyAlignment="1">
      <alignment horizontal="left"/>
      <protection/>
    </xf>
    <xf numFmtId="0" fontId="43" fillId="25" borderId="10" xfId="49" applyFont="1" applyFill="1" applyBorder="1" applyAlignment="1">
      <alignment horizontal="left"/>
      <protection/>
    </xf>
    <xf numFmtId="0" fontId="37" fillId="25" borderId="10" xfId="49" applyFont="1" applyFill="1" applyBorder="1" applyAlignment="1">
      <alignment horizontal="center"/>
      <protection/>
    </xf>
    <xf numFmtId="0" fontId="36" fillId="17" borderId="10" xfId="49" applyFont="1" applyFill="1" applyBorder="1" applyAlignment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45" fillId="25" borderId="10" xfId="49" applyFont="1" applyFill="1" applyBorder="1" applyAlignment="1">
      <alignment horizontal="left"/>
      <protection/>
    </xf>
    <xf numFmtId="0" fontId="49" fillId="0" borderId="0" xfId="48" applyFont="1" applyBorder="1" applyAlignment="1">
      <alignment horizontal="center"/>
      <protection/>
    </xf>
    <xf numFmtId="0" fontId="49" fillId="0" borderId="0" xfId="48" applyFont="1" applyAlignment="1">
      <alignment horizontal="center"/>
      <protection/>
    </xf>
    <xf numFmtId="0" fontId="51" fillId="0" borderId="0" xfId="48" applyFont="1" applyFill="1" applyAlignment="1">
      <alignment horizontal="center"/>
      <protection/>
    </xf>
    <xf numFmtId="0" fontId="56" fillId="27" borderId="14" xfId="48" applyFont="1" applyFill="1" applyBorder="1" applyAlignment="1">
      <alignment horizontal="center"/>
      <protection/>
    </xf>
    <xf numFmtId="0" fontId="56" fillId="27" borderId="15" xfId="48" applyFont="1" applyFill="1" applyBorder="1" applyAlignment="1">
      <alignment horizontal="center"/>
      <protection/>
    </xf>
    <xf numFmtId="0" fontId="56" fillId="27" borderId="16" xfId="48" applyFont="1" applyFill="1" applyBorder="1" applyAlignment="1">
      <alignment horizontal="center"/>
      <protection/>
    </xf>
    <xf numFmtId="0" fontId="56" fillId="27" borderId="17" xfId="48" applyFont="1" applyFill="1" applyBorder="1" applyAlignment="1">
      <alignment horizontal="center"/>
      <protection/>
    </xf>
    <xf numFmtId="0" fontId="55" fillId="27" borderId="14" xfId="48" applyFont="1" applyFill="1" applyBorder="1" applyAlignment="1">
      <alignment horizontal="center"/>
      <protection/>
    </xf>
    <xf numFmtId="0" fontId="55" fillId="27" borderId="15" xfId="48" applyFont="1" applyFill="1" applyBorder="1" applyAlignment="1">
      <alignment horizontal="center"/>
      <protection/>
    </xf>
    <xf numFmtId="0" fontId="57" fillId="28" borderId="18" xfId="48" applyFont="1" applyFill="1" applyBorder="1" applyAlignment="1">
      <alignment horizontal="center"/>
      <protection/>
    </xf>
    <xf numFmtId="0" fontId="57" fillId="28" borderId="19" xfId="50" applyFont="1" applyFill="1" applyBorder="1" applyAlignment="1">
      <alignment horizontal="left"/>
      <protection/>
    </xf>
    <xf numFmtId="3" fontId="57" fillId="28" borderId="20" xfId="48" applyNumberFormat="1" applyFont="1" applyFill="1" applyBorder="1" applyAlignment="1">
      <alignment horizontal="center"/>
      <protection/>
    </xf>
    <xf numFmtId="3" fontId="57" fillId="28" borderId="19" xfId="48" applyNumberFormat="1" applyFont="1" applyFill="1" applyBorder="1" applyAlignment="1">
      <alignment horizontal="center"/>
      <protection/>
    </xf>
    <xf numFmtId="3" fontId="57" fillId="27" borderId="18" xfId="48" applyNumberFormat="1" applyFont="1" applyFill="1" applyBorder="1" applyAlignment="1">
      <alignment horizontal="center"/>
      <protection/>
    </xf>
    <xf numFmtId="3" fontId="57" fillId="27" borderId="19" xfId="48" applyNumberFormat="1" applyFont="1" applyFill="1" applyBorder="1" applyAlignment="1">
      <alignment horizontal="center"/>
      <protection/>
    </xf>
    <xf numFmtId="0" fontId="57" fillId="28" borderId="21" xfId="48" applyFont="1" applyFill="1" applyBorder="1" applyAlignment="1">
      <alignment horizontal="center"/>
      <protection/>
    </xf>
    <xf numFmtId="0" fontId="57" fillId="28" borderId="22" xfId="50" applyFont="1" applyFill="1" applyBorder="1">
      <alignment/>
      <protection/>
    </xf>
    <xf numFmtId="3" fontId="57" fillId="28" borderId="23" xfId="48" applyNumberFormat="1" applyFont="1" applyFill="1" applyBorder="1" applyAlignment="1">
      <alignment horizontal="center"/>
      <protection/>
    </xf>
    <xf numFmtId="3" fontId="57" fillId="28" borderId="22" xfId="48" applyNumberFormat="1" applyFont="1" applyFill="1" applyBorder="1" applyAlignment="1">
      <alignment horizontal="center"/>
      <protection/>
    </xf>
    <xf numFmtId="0" fontId="57" fillId="28" borderId="22" xfId="50" applyFont="1" applyFill="1" applyBorder="1" applyAlignment="1">
      <alignment horizontal="left"/>
      <protection/>
    </xf>
    <xf numFmtId="14" fontId="55" fillId="28" borderId="21" xfId="48" applyNumberFormat="1" applyFont="1" applyFill="1" applyBorder="1" applyAlignment="1">
      <alignment horizontal="center"/>
      <protection/>
    </xf>
    <xf numFmtId="0" fontId="55" fillId="28" borderId="21" xfId="48" applyFont="1" applyFill="1" applyBorder="1" applyAlignment="1">
      <alignment horizontal="center"/>
      <protection/>
    </xf>
    <xf numFmtId="0" fontId="55" fillId="28" borderId="21" xfId="48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61" fillId="29" borderId="24" xfId="0" applyFont="1" applyFill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60" fillId="29" borderId="26" xfId="0" applyFont="1" applyFill="1" applyBorder="1" applyAlignment="1">
      <alignment horizontal="center"/>
    </xf>
    <xf numFmtId="0" fontId="60" fillId="29" borderId="27" xfId="0" applyFont="1" applyFill="1" applyBorder="1" applyAlignment="1">
      <alignment horizontal="center"/>
    </xf>
    <xf numFmtId="0" fontId="61" fillId="29" borderId="28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58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46" fillId="0" borderId="0" xfId="50">
      <alignment/>
      <protection/>
    </xf>
    <xf numFmtId="0" fontId="61" fillId="0" borderId="26" xfId="0" applyFont="1" applyBorder="1" applyAlignment="1">
      <alignment horizontal="right"/>
    </xf>
    <xf numFmtId="0" fontId="61" fillId="0" borderId="29" xfId="0" applyFont="1" applyBorder="1" applyAlignment="1">
      <alignment horizontal="right"/>
    </xf>
    <xf numFmtId="0" fontId="0" fillId="0" borderId="0" xfId="0" applyBorder="1" applyAlignment="1">
      <alignment/>
    </xf>
    <xf numFmtId="0" fontId="61" fillId="29" borderId="30" xfId="0" applyFont="1" applyFill="1" applyBorder="1" applyAlignment="1">
      <alignment horizontal="center"/>
    </xf>
    <xf numFmtId="0" fontId="58" fillId="30" borderId="18" xfId="0" applyFont="1" applyFill="1" applyBorder="1" applyAlignment="1">
      <alignment horizontal="center"/>
    </xf>
    <xf numFmtId="0" fontId="58" fillId="30" borderId="31" xfId="0" applyFont="1" applyFill="1" applyBorder="1" applyAlignment="1">
      <alignment horizontal="left"/>
    </xf>
    <xf numFmtId="0" fontId="62" fillId="30" borderId="31" xfId="0" applyFont="1" applyFill="1" applyBorder="1" applyAlignment="1">
      <alignment horizontal="center"/>
    </xf>
    <xf numFmtId="0" fontId="63" fillId="30" borderId="19" xfId="0" applyFont="1" applyFill="1" applyBorder="1" applyAlignment="1">
      <alignment horizontal="center"/>
    </xf>
    <xf numFmtId="0" fontId="58" fillId="30" borderId="21" xfId="0" applyFont="1" applyFill="1" applyBorder="1" applyAlignment="1">
      <alignment horizontal="center"/>
    </xf>
    <xf numFmtId="0" fontId="58" fillId="30" borderId="32" xfId="0" applyFont="1" applyFill="1" applyBorder="1" applyAlignment="1">
      <alignment horizontal="left"/>
    </xf>
    <xf numFmtId="0" fontId="63" fillId="30" borderId="32" xfId="0" applyFont="1" applyFill="1" applyBorder="1" applyAlignment="1">
      <alignment horizontal="center"/>
    </xf>
    <xf numFmtId="0" fontId="63" fillId="30" borderId="22" xfId="0" applyFont="1" applyFill="1" applyBorder="1" applyAlignment="1">
      <alignment horizontal="center"/>
    </xf>
    <xf numFmtId="0" fontId="62" fillId="30" borderId="32" xfId="0" applyFont="1" applyFill="1" applyBorder="1" applyAlignment="1">
      <alignment horizontal="center"/>
    </xf>
    <xf numFmtId="0" fontId="64" fillId="30" borderId="22" xfId="0" applyFont="1" applyFill="1" applyBorder="1" applyAlignment="1">
      <alignment horizontal="center"/>
    </xf>
    <xf numFmtId="0" fontId="62" fillId="30" borderId="22" xfId="0" applyFont="1" applyFill="1" applyBorder="1" applyAlignment="1">
      <alignment horizontal="center"/>
    </xf>
    <xf numFmtId="0" fontId="58" fillId="30" borderId="33" xfId="0" applyFont="1" applyFill="1" applyBorder="1" applyAlignment="1">
      <alignment horizontal="center"/>
    </xf>
    <xf numFmtId="0" fontId="58" fillId="30" borderId="34" xfId="0" applyFont="1" applyFill="1" applyBorder="1" applyAlignment="1">
      <alignment horizontal="left"/>
    </xf>
    <xf numFmtId="0" fontId="58" fillId="30" borderId="34" xfId="0" applyFont="1" applyFill="1" applyBorder="1" applyAlignment="1">
      <alignment horizontal="center"/>
    </xf>
    <xf numFmtId="0" fontId="58" fillId="30" borderId="35" xfId="0" applyFont="1" applyFill="1" applyBorder="1" applyAlignment="1">
      <alignment horizontal="center"/>
    </xf>
    <xf numFmtId="0" fontId="61" fillId="30" borderId="31" xfId="0" applyFont="1" applyFill="1" applyBorder="1" applyAlignment="1">
      <alignment horizontal="center"/>
    </xf>
    <xf numFmtId="0" fontId="61" fillId="30" borderId="19" xfId="0" applyFont="1" applyFill="1" applyBorder="1" applyAlignment="1">
      <alignment horizontal="center"/>
    </xf>
    <xf numFmtId="0" fontId="61" fillId="30" borderId="32" xfId="0" applyFont="1" applyFill="1" applyBorder="1" applyAlignment="1">
      <alignment horizontal="center"/>
    </xf>
    <xf numFmtId="0" fontId="61" fillId="30" borderId="22" xfId="0" applyFont="1" applyFill="1" applyBorder="1" applyAlignment="1">
      <alignment horizontal="center"/>
    </xf>
    <xf numFmtId="0" fontId="58" fillId="30" borderId="15" xfId="0" applyFont="1" applyFill="1" applyBorder="1" applyAlignment="1">
      <alignment horizontal="center"/>
    </xf>
    <xf numFmtId="0" fontId="58" fillId="30" borderId="36" xfId="0" applyFont="1" applyFill="1" applyBorder="1" applyAlignment="1">
      <alignment horizontal="left"/>
    </xf>
    <xf numFmtId="0" fontId="58" fillId="30" borderId="37" xfId="0" applyFont="1" applyFill="1" applyBorder="1" applyAlignment="1">
      <alignment horizontal="left"/>
    </xf>
    <xf numFmtId="0" fontId="61" fillId="30" borderId="38" xfId="0" applyFont="1" applyFill="1" applyBorder="1" applyAlignment="1">
      <alignment horizontal="center"/>
    </xf>
    <xf numFmtId="0" fontId="61" fillId="30" borderId="39" xfId="0" applyFont="1" applyFill="1" applyBorder="1" applyAlignment="1">
      <alignment horizontal="center"/>
    </xf>
    <xf numFmtId="0" fontId="61" fillId="30" borderId="40" xfId="0" applyFont="1" applyFill="1" applyBorder="1" applyAlignment="1">
      <alignment horizontal="center"/>
    </xf>
    <xf numFmtId="0" fontId="61" fillId="30" borderId="26" xfId="0" applyFont="1" applyFill="1" applyBorder="1" applyAlignment="1">
      <alignment horizontal="center"/>
    </xf>
    <xf numFmtId="0" fontId="61" fillId="30" borderId="30" xfId="0" applyFont="1" applyFill="1" applyBorder="1" applyAlignment="1">
      <alignment horizontal="center"/>
    </xf>
    <xf numFmtId="0" fontId="58" fillId="17" borderId="25" xfId="0" applyFont="1" applyFill="1" applyBorder="1" applyAlignment="1">
      <alignment horizontal="center"/>
    </xf>
    <xf numFmtId="0" fontId="58" fillId="17" borderId="0" xfId="0" applyFont="1" applyFill="1" applyBorder="1" applyAlignment="1">
      <alignment horizontal="left"/>
    </xf>
    <xf numFmtId="0" fontId="61" fillId="30" borderId="34" xfId="0" applyFont="1" applyFill="1" applyBorder="1" applyAlignment="1">
      <alignment horizontal="center"/>
    </xf>
    <xf numFmtId="0" fontId="61" fillId="30" borderId="35" xfId="0" applyFont="1" applyFill="1" applyBorder="1" applyAlignment="1">
      <alignment horizontal="center"/>
    </xf>
    <xf numFmtId="0" fontId="62" fillId="30" borderId="19" xfId="0" applyFont="1" applyFill="1" applyBorder="1" applyAlignment="1">
      <alignment horizontal="center"/>
    </xf>
    <xf numFmtId="0" fontId="63" fillId="30" borderId="31" xfId="0" applyFont="1" applyFill="1" applyBorder="1" applyAlignment="1">
      <alignment horizontal="center"/>
    </xf>
    <xf numFmtId="0" fontId="64" fillId="30" borderId="32" xfId="0" applyFont="1" applyFill="1" applyBorder="1" applyAlignment="1">
      <alignment horizontal="center"/>
    </xf>
    <xf numFmtId="0" fontId="65" fillId="30" borderId="32" xfId="0" applyFont="1" applyFill="1" applyBorder="1" applyAlignment="1">
      <alignment horizontal="center"/>
    </xf>
    <xf numFmtId="0" fontId="63" fillId="30" borderId="35" xfId="0" applyFont="1" applyFill="1" applyBorder="1" applyAlignment="1">
      <alignment horizontal="center"/>
    </xf>
    <xf numFmtId="0" fontId="65" fillId="30" borderId="22" xfId="0" applyFont="1" applyFill="1" applyBorder="1" applyAlignment="1">
      <alignment horizontal="center"/>
    </xf>
    <xf numFmtId="0" fontId="64" fillId="30" borderId="19" xfId="0" applyFont="1" applyFill="1" applyBorder="1" applyAlignment="1">
      <alignment horizontal="center"/>
    </xf>
    <xf numFmtId="0" fontId="65" fillId="30" borderId="31" xfId="0" applyFont="1" applyFill="1" applyBorder="1" applyAlignment="1">
      <alignment horizontal="center"/>
    </xf>
    <xf numFmtId="0" fontId="65" fillId="30" borderId="19" xfId="0" applyFont="1" applyFill="1" applyBorder="1" applyAlignment="1">
      <alignment horizontal="center"/>
    </xf>
    <xf numFmtId="0" fontId="64" fillId="30" borderId="31" xfId="0" applyFont="1" applyFill="1" applyBorder="1" applyAlignment="1">
      <alignment horizontal="center"/>
    </xf>
    <xf numFmtId="3" fontId="57" fillId="28" borderId="41" xfId="48" applyNumberFormat="1" applyFont="1" applyFill="1" applyBorder="1" applyAlignment="1">
      <alignment horizontal="center"/>
      <protection/>
    </xf>
    <xf numFmtId="3" fontId="57" fillId="27" borderId="42" xfId="48" applyNumberFormat="1" applyFont="1" applyFill="1" applyBorder="1" applyAlignment="1">
      <alignment horizontal="center"/>
      <protection/>
    </xf>
    <xf numFmtId="3" fontId="57" fillId="27" borderId="43" xfId="48" applyNumberFormat="1" applyFont="1" applyFill="1" applyBorder="1" applyAlignment="1">
      <alignment horizontal="center"/>
      <protection/>
    </xf>
    <xf numFmtId="3" fontId="57" fillId="27" borderId="44" xfId="48" applyNumberFormat="1" applyFont="1" applyFill="1" applyBorder="1" applyAlignment="1">
      <alignment horizontal="center"/>
      <protection/>
    </xf>
    <xf numFmtId="3" fontId="57" fillId="27" borderId="45" xfId="48" applyNumberFormat="1" applyFont="1" applyFill="1" applyBorder="1" applyAlignment="1">
      <alignment horizontal="center"/>
      <protection/>
    </xf>
    <xf numFmtId="0" fontId="57" fillId="28" borderId="46" xfId="50" applyFont="1" applyFill="1" applyBorder="1" applyAlignment="1">
      <alignment horizontal="left"/>
      <protection/>
    </xf>
    <xf numFmtId="3" fontId="57" fillId="28" borderId="47" xfId="48" applyNumberFormat="1" applyFont="1" applyFill="1" applyBorder="1" applyAlignment="1">
      <alignment horizontal="center"/>
      <protection/>
    </xf>
    <xf numFmtId="3" fontId="57" fillId="28" borderId="46" xfId="48" applyNumberFormat="1" applyFont="1" applyFill="1" applyBorder="1" applyAlignment="1">
      <alignment horizontal="center"/>
      <protection/>
    </xf>
    <xf numFmtId="3" fontId="57" fillId="28" borderId="48" xfId="48" applyNumberFormat="1" applyFont="1" applyFill="1" applyBorder="1" applyAlignment="1">
      <alignment horizontal="center"/>
      <protection/>
    </xf>
    <xf numFmtId="3" fontId="57" fillId="28" borderId="49" xfId="48" applyNumberFormat="1" applyFont="1" applyFill="1" applyBorder="1" applyAlignment="1">
      <alignment horizontal="center"/>
      <protection/>
    </xf>
    <xf numFmtId="0" fontId="57" fillId="28" borderId="50" xfId="48" applyFont="1" applyFill="1" applyBorder="1" applyAlignment="1">
      <alignment horizontal="center"/>
      <protection/>
    </xf>
    <xf numFmtId="0" fontId="57" fillId="28" borderId="51" xfId="50" applyFont="1" applyFill="1" applyBorder="1">
      <alignment/>
      <protection/>
    </xf>
    <xf numFmtId="0" fontId="61" fillId="29" borderId="30" xfId="0" applyFont="1" applyFill="1" applyBorder="1" applyAlignment="1">
      <alignment horizontal="left"/>
    </xf>
    <xf numFmtId="0" fontId="58" fillId="30" borderId="52" xfId="0" applyFont="1" applyFill="1" applyBorder="1" applyAlignment="1">
      <alignment horizontal="left"/>
    </xf>
    <xf numFmtId="0" fontId="23" fillId="0" borderId="0" xfId="47" applyFont="1" applyAlignment="1">
      <alignment horizontal="center"/>
      <protection/>
    </xf>
    <xf numFmtId="0" fontId="30" fillId="0" borderId="0" xfId="47" applyFont="1" applyAlignment="1">
      <alignment horizontal="center"/>
      <protection/>
    </xf>
    <xf numFmtId="0" fontId="30" fillId="17" borderId="0" xfId="47" applyFont="1" applyFill="1" applyAlignment="1" applyProtection="1">
      <alignment horizontal="center"/>
      <protection locked="0"/>
    </xf>
    <xf numFmtId="14" fontId="30" fillId="17" borderId="0" xfId="47" applyNumberFormat="1" applyFont="1" applyFill="1" applyAlignment="1" applyProtection="1">
      <alignment horizontal="center"/>
      <protection locked="0"/>
    </xf>
    <xf numFmtId="0" fontId="33" fillId="0" borderId="0" xfId="47" applyFont="1" applyAlignment="1">
      <alignment horizontal="center"/>
      <protection/>
    </xf>
    <xf numFmtId="0" fontId="33" fillId="17" borderId="0" xfId="47" applyFont="1" applyFill="1" applyAlignment="1" applyProtection="1">
      <alignment horizontal="left"/>
      <protection locked="0"/>
    </xf>
    <xf numFmtId="0" fontId="21" fillId="17" borderId="0" xfId="47" applyFont="1" applyFill="1" applyAlignment="1" applyProtection="1">
      <alignment horizontal="left"/>
      <protection locked="0"/>
    </xf>
    <xf numFmtId="0" fontId="61" fillId="0" borderId="53" xfId="0" applyFont="1" applyBorder="1" applyAlignment="1">
      <alignment horizontal="right"/>
    </xf>
    <xf numFmtId="0" fontId="59" fillId="31" borderId="53" xfId="48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 horizontal="right"/>
    </xf>
    <xf numFmtId="0" fontId="61" fillId="0" borderId="26" xfId="0" applyFont="1" applyBorder="1" applyAlignment="1">
      <alignment horizontal="right"/>
    </xf>
    <xf numFmtId="0" fontId="61" fillId="0" borderId="27" xfId="0" applyFont="1" applyBorder="1" applyAlignment="1">
      <alignment horizontal="right"/>
    </xf>
    <xf numFmtId="0" fontId="59" fillId="31" borderId="26" xfId="48" applyFont="1" applyFill="1" applyBorder="1" applyAlignment="1">
      <alignment horizontal="center"/>
      <protection/>
    </xf>
    <xf numFmtId="0" fontId="59" fillId="31" borderId="29" xfId="48" applyFont="1" applyFill="1" applyBorder="1" applyAlignment="1">
      <alignment horizontal="center"/>
      <protection/>
    </xf>
    <xf numFmtId="0" fontId="59" fillId="31" borderId="27" xfId="48" applyFont="1" applyFill="1" applyBorder="1" applyAlignment="1">
      <alignment horizontal="center"/>
      <protection/>
    </xf>
    <xf numFmtId="0" fontId="54" fillId="27" borderId="54" xfId="48" applyFont="1" applyFill="1" applyBorder="1" applyAlignment="1">
      <alignment horizontal="center" vertical="center" wrapText="1"/>
      <protection/>
    </xf>
    <xf numFmtId="0" fontId="55" fillId="27" borderId="55" xfId="48" applyFont="1" applyFill="1" applyBorder="1" applyAlignment="1">
      <alignment horizontal="center" vertical="center" wrapText="1"/>
      <protection/>
    </xf>
    <xf numFmtId="0" fontId="53" fillId="27" borderId="56" xfId="48" applyFont="1" applyFill="1" applyBorder="1" applyAlignment="1">
      <alignment horizontal="center" vertical="center" wrapText="1"/>
      <protection/>
    </xf>
    <xf numFmtId="0" fontId="53" fillId="27" borderId="57" xfId="48" applyFont="1" applyFill="1" applyBorder="1" applyAlignment="1">
      <alignment horizontal="center" vertical="center" wrapText="1"/>
      <protection/>
    </xf>
    <xf numFmtId="0" fontId="53" fillId="27" borderId="58" xfId="48" applyFont="1" applyFill="1" applyBorder="1" applyAlignment="1">
      <alignment horizontal="center" vertical="center" wrapText="1"/>
      <protection/>
    </xf>
    <xf numFmtId="0" fontId="53" fillId="27" borderId="59" xfId="48" applyFont="1" applyFill="1" applyBorder="1" applyAlignment="1">
      <alignment horizontal="center" vertical="center" wrapText="1"/>
      <protection/>
    </xf>
    <xf numFmtId="0" fontId="54" fillId="27" borderId="60" xfId="48" applyFont="1" applyFill="1" applyBorder="1" applyAlignment="1">
      <alignment horizontal="center" vertical="center" wrapText="1"/>
      <protection/>
    </xf>
    <xf numFmtId="0" fontId="54" fillId="27" borderId="61" xfId="48" applyFont="1" applyFill="1" applyBorder="1" applyAlignment="1">
      <alignment horizontal="center" vertical="center" wrapText="1"/>
      <protection/>
    </xf>
    <xf numFmtId="0" fontId="50" fillId="32" borderId="53" xfId="48" applyFont="1" applyFill="1" applyBorder="1" applyAlignment="1">
      <alignment horizontal="center" vertical="center"/>
      <protection/>
    </xf>
    <xf numFmtId="0" fontId="50" fillId="32" borderId="24" xfId="48" applyFont="1" applyFill="1" applyBorder="1" applyAlignment="1">
      <alignment horizontal="center" vertical="center"/>
      <protection/>
    </xf>
    <xf numFmtId="0" fontId="52" fillId="27" borderId="53" xfId="48" applyFont="1" applyFill="1" applyBorder="1" applyAlignment="1">
      <alignment horizontal="center"/>
      <protection/>
    </xf>
    <xf numFmtId="0" fontId="53" fillId="27" borderId="62" xfId="48" applyFont="1" applyFill="1" applyBorder="1" applyAlignment="1">
      <alignment horizontal="center" vertical="center" wrapText="1"/>
      <protection/>
    </xf>
    <xf numFmtId="0" fontId="47" fillId="32" borderId="53" xfId="48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GASTAV" xfId="48"/>
    <cellStyle name="normální_List1" xfId="49"/>
    <cellStyle name="normální_Open-1-Vratimov-2006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2">
    <dxf>
      <font>
        <color indexed="10"/>
      </font>
    </dxf>
    <dxf>
      <font>
        <color indexed="17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GOLF~1\AppData\Local\Temp\1.%20GP%20D&#283;&#269;&#237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 a postup OLD"/>
      <sheetName val="databáze hráčů"/>
      <sheetName val="dotazy"/>
      <sheetName val="časový rozpis"/>
      <sheetName val="družstva"/>
      <sheetName val="List1"/>
      <sheetName val="losování, data"/>
      <sheetName val="bodovací prostor"/>
    </sheetNames>
    <sheetDataSet>
      <sheetData sheetId="1">
        <row r="3">
          <cell r="B3">
            <v>59</v>
          </cell>
          <cell r="C3" t="str">
            <v>Bednář</v>
          </cell>
          <cell r="D3" t="str">
            <v>Jaromír</v>
          </cell>
          <cell r="E3" t="str">
            <v>S</v>
          </cell>
          <cell r="F3" t="str">
            <v>m</v>
          </cell>
          <cell r="G3" t="str">
            <v>ms</v>
          </cell>
          <cell r="H3" t="str">
            <v>KDG Šternberk</v>
          </cell>
          <cell r="I3">
            <v>4</v>
          </cell>
        </row>
        <row r="4">
          <cell r="B4">
            <v>65</v>
          </cell>
          <cell r="C4" t="str">
            <v>Karásek</v>
          </cell>
          <cell r="D4" t="str">
            <v>Otakar</v>
          </cell>
          <cell r="E4" t="str">
            <v>S</v>
          </cell>
          <cell r="F4" t="str">
            <v>m</v>
          </cell>
          <cell r="G4" t="str">
            <v>ms</v>
          </cell>
          <cell r="H4" t="str">
            <v>KDG Šternberk</v>
          </cell>
          <cell r="I4">
            <v>3</v>
          </cell>
        </row>
        <row r="5">
          <cell r="B5">
            <v>66</v>
          </cell>
          <cell r="C5" t="str">
            <v>Karásek</v>
          </cell>
          <cell r="D5" t="str">
            <v>Jiří</v>
          </cell>
          <cell r="E5" t="str">
            <v>S</v>
          </cell>
          <cell r="F5" t="str">
            <v>m</v>
          </cell>
          <cell r="G5" t="str">
            <v>ms</v>
          </cell>
          <cell r="H5" t="str">
            <v>KDG Šternberk</v>
          </cell>
          <cell r="I5" t="str">
            <v>M</v>
          </cell>
        </row>
        <row r="6">
          <cell r="B6">
            <v>73</v>
          </cell>
          <cell r="C6" t="str">
            <v>Římský</v>
          </cell>
          <cell r="D6" t="str">
            <v>Stanislav</v>
          </cell>
          <cell r="E6" t="str">
            <v>S</v>
          </cell>
          <cell r="F6" t="str">
            <v>m</v>
          </cell>
          <cell r="G6" t="str">
            <v>ms</v>
          </cell>
          <cell r="H6" t="str">
            <v>TJ UNEX Uničov</v>
          </cell>
          <cell r="I6">
            <v>2</v>
          </cell>
        </row>
        <row r="7">
          <cell r="B7">
            <v>170</v>
          </cell>
          <cell r="C7" t="str">
            <v>Fechtner</v>
          </cell>
          <cell r="D7" t="str">
            <v>Jan</v>
          </cell>
          <cell r="E7" t="str">
            <v>S</v>
          </cell>
          <cell r="F7" t="str">
            <v>č</v>
          </cell>
          <cell r="G7" t="str">
            <v>čs</v>
          </cell>
          <cell r="H7" t="str">
            <v>SMG 2000 Ústí n. L.</v>
          </cell>
          <cell r="I7" t="str">
            <v>M</v>
          </cell>
        </row>
        <row r="8">
          <cell r="B8">
            <v>202</v>
          </cell>
          <cell r="C8" t="str">
            <v>Kropáček</v>
          </cell>
          <cell r="D8" t="str">
            <v>Václav</v>
          </cell>
          <cell r="E8" t="str">
            <v>S</v>
          </cell>
          <cell r="F8" t="str">
            <v>č</v>
          </cell>
          <cell r="G8" t="str">
            <v>čz</v>
          </cell>
          <cell r="H8" t="str">
            <v>GC 85 Rakovník</v>
          </cell>
          <cell r="I8">
            <v>2</v>
          </cell>
        </row>
        <row r="9">
          <cell r="B9">
            <v>207</v>
          </cell>
          <cell r="C9" t="str">
            <v>Prchal</v>
          </cell>
          <cell r="D9" t="str">
            <v>Petr</v>
          </cell>
          <cell r="E9" t="str">
            <v>S</v>
          </cell>
          <cell r="F9" t="str">
            <v>č</v>
          </cell>
          <cell r="G9" t="str">
            <v>čs</v>
          </cell>
          <cell r="H9" t="str">
            <v>1.MGC Děkanka Praha</v>
          </cell>
          <cell r="I9">
            <v>4</v>
          </cell>
        </row>
        <row r="10">
          <cell r="B10">
            <v>211</v>
          </cell>
          <cell r="C10" t="str">
            <v>Václavík</v>
          </cell>
          <cell r="D10" t="str">
            <v>Roman</v>
          </cell>
          <cell r="E10" t="str">
            <v>S</v>
          </cell>
          <cell r="F10" t="str">
            <v>č</v>
          </cell>
          <cell r="G10" t="str">
            <v>čs</v>
          </cell>
          <cell r="H10" t="str">
            <v>1.MGC Děkanka Praha</v>
          </cell>
          <cell r="I10">
            <v>3</v>
          </cell>
        </row>
        <row r="11">
          <cell r="B11">
            <v>212</v>
          </cell>
          <cell r="C11" t="str">
            <v>Vácha</v>
          </cell>
          <cell r="D11" t="str">
            <v>Milan</v>
          </cell>
          <cell r="E11" t="str">
            <v>S</v>
          </cell>
          <cell r="F11" t="str">
            <v>č</v>
          </cell>
          <cell r="G11" t="str">
            <v>čz</v>
          </cell>
          <cell r="H11" t="str">
            <v>MGK Spartak Příbram</v>
          </cell>
          <cell r="I11">
            <v>5</v>
          </cell>
        </row>
        <row r="12">
          <cell r="B12">
            <v>216</v>
          </cell>
          <cell r="C12" t="str">
            <v>Svoboda</v>
          </cell>
          <cell r="D12" t="str">
            <v>Miroslav</v>
          </cell>
          <cell r="E12" t="str">
            <v>S</v>
          </cell>
          <cell r="F12" t="str">
            <v>m</v>
          </cell>
          <cell r="G12" t="str">
            <v>ms</v>
          </cell>
          <cell r="H12" t="str">
            <v>TJ START Kopřivnice</v>
          </cell>
          <cell r="I12">
            <v>1</v>
          </cell>
        </row>
        <row r="13">
          <cell r="B13">
            <v>225</v>
          </cell>
          <cell r="C13" t="str">
            <v>Boneš</v>
          </cell>
          <cell r="D13" t="str">
            <v>Josef</v>
          </cell>
          <cell r="E13" t="str">
            <v>S</v>
          </cell>
          <cell r="F13" t="str">
            <v>č</v>
          </cell>
          <cell r="G13" t="str">
            <v>čz</v>
          </cell>
          <cell r="H13" t="str">
            <v>SKDG Jesenice</v>
          </cell>
          <cell r="I13">
            <v>4</v>
          </cell>
        </row>
        <row r="14">
          <cell r="B14">
            <v>230</v>
          </cell>
          <cell r="C14" t="str">
            <v>Hála</v>
          </cell>
          <cell r="D14" t="str">
            <v>Jan</v>
          </cell>
          <cell r="E14" t="str">
            <v>S</v>
          </cell>
          <cell r="F14" t="str">
            <v>č</v>
          </cell>
          <cell r="G14" t="str">
            <v>čz</v>
          </cell>
          <cell r="H14" t="str">
            <v>SK GC Františkovy Lázně</v>
          </cell>
          <cell r="I14">
            <v>1</v>
          </cell>
        </row>
        <row r="15">
          <cell r="B15">
            <v>233</v>
          </cell>
          <cell r="C15" t="str">
            <v>Horáček</v>
          </cell>
          <cell r="D15" t="str">
            <v>Vlastislav</v>
          </cell>
          <cell r="E15" t="str">
            <v>S</v>
          </cell>
          <cell r="F15" t="str">
            <v>č</v>
          </cell>
          <cell r="G15" t="str">
            <v>čz</v>
          </cell>
          <cell r="H15" t="str">
            <v>SK GC Františkovy Lázně</v>
          </cell>
          <cell r="I15">
            <v>3</v>
          </cell>
        </row>
        <row r="16">
          <cell r="B16">
            <v>235</v>
          </cell>
          <cell r="C16" t="str">
            <v>Kratochvíl</v>
          </cell>
          <cell r="D16" t="str">
            <v>Jaroslav</v>
          </cell>
          <cell r="E16" t="str">
            <v>S</v>
          </cell>
          <cell r="F16" t="str">
            <v>č</v>
          </cell>
          <cell r="G16" t="str">
            <v>čz</v>
          </cell>
          <cell r="H16" t="str">
            <v>SK GC Františkovy Lázně</v>
          </cell>
          <cell r="I16">
            <v>2</v>
          </cell>
        </row>
        <row r="17">
          <cell r="B17">
            <v>238</v>
          </cell>
          <cell r="C17" t="str">
            <v>Nečekal</v>
          </cell>
          <cell r="D17" t="str">
            <v>František</v>
          </cell>
          <cell r="E17" t="str">
            <v>S</v>
          </cell>
          <cell r="F17" t="str">
            <v>č</v>
          </cell>
          <cell r="G17" t="str">
            <v>čz</v>
          </cell>
          <cell r="H17" t="str">
            <v>TJ MTG Hraničář Cheb</v>
          </cell>
          <cell r="I17">
            <v>3</v>
          </cell>
        </row>
        <row r="18">
          <cell r="B18">
            <v>243</v>
          </cell>
          <cell r="C18" t="str">
            <v>Nečekalová</v>
          </cell>
          <cell r="D18" t="str">
            <v>Jana</v>
          </cell>
          <cell r="E18" t="str">
            <v>Z</v>
          </cell>
          <cell r="F18" t="str">
            <v>č</v>
          </cell>
          <cell r="G18" t="str">
            <v>čz</v>
          </cell>
          <cell r="H18" t="str">
            <v>TJ MTG Hraničář Cheb</v>
          </cell>
          <cell r="I18">
            <v>2</v>
          </cell>
        </row>
        <row r="19">
          <cell r="B19">
            <v>262</v>
          </cell>
          <cell r="C19" t="str">
            <v>Kodalík</v>
          </cell>
          <cell r="D19" t="str">
            <v>Jiří</v>
          </cell>
          <cell r="E19" t="str">
            <v>S</v>
          </cell>
          <cell r="F19" t="str">
            <v>č</v>
          </cell>
          <cell r="G19" t="str">
            <v>čz</v>
          </cell>
          <cell r="H19" t="str">
            <v>MGC Plzeň</v>
          </cell>
          <cell r="I19">
            <v>5</v>
          </cell>
        </row>
        <row r="20">
          <cell r="B20">
            <v>328</v>
          </cell>
          <cell r="C20" t="str">
            <v>Bednář</v>
          </cell>
          <cell r="D20" t="str">
            <v>Harry</v>
          </cell>
          <cell r="E20" t="str">
            <v>S</v>
          </cell>
          <cell r="F20" t="str">
            <v>č</v>
          </cell>
          <cell r="G20" t="str">
            <v>čs</v>
          </cell>
          <cell r="H20" t="str">
            <v>SMG 2000 Ústí n. L.</v>
          </cell>
          <cell r="I20">
            <v>5</v>
          </cell>
        </row>
        <row r="21">
          <cell r="B21">
            <v>331</v>
          </cell>
          <cell r="C21" t="str">
            <v>Dohnal</v>
          </cell>
          <cell r="D21" t="str">
            <v>Tomáš</v>
          </cell>
          <cell r="E21" t="str">
            <v>S</v>
          </cell>
          <cell r="F21" t="str">
            <v>č</v>
          </cell>
          <cell r="G21" t="str">
            <v>čs</v>
          </cell>
          <cell r="H21" t="str">
            <v>MGC Hradečtí Orli</v>
          </cell>
          <cell r="I21">
            <v>3</v>
          </cell>
        </row>
        <row r="22">
          <cell r="B22">
            <v>355</v>
          </cell>
          <cell r="C22" t="str">
            <v>Rosendorf</v>
          </cell>
          <cell r="D22" t="str">
            <v>Karel</v>
          </cell>
          <cell r="E22" t="str">
            <v>S</v>
          </cell>
          <cell r="F22" t="str">
            <v>č</v>
          </cell>
          <cell r="G22" t="str">
            <v>čs</v>
          </cell>
          <cell r="H22" t="str">
            <v>SMG 2000 Ústí n. L.</v>
          </cell>
          <cell r="I22">
            <v>3</v>
          </cell>
        </row>
        <row r="23">
          <cell r="B23">
            <v>358</v>
          </cell>
          <cell r="C23" t="str">
            <v>Vávra</v>
          </cell>
          <cell r="D23" t="str">
            <v>Zdeněk</v>
          </cell>
          <cell r="E23" t="str">
            <v>S</v>
          </cell>
          <cell r="F23" t="str">
            <v>č</v>
          </cell>
          <cell r="G23" t="str">
            <v>čs</v>
          </cell>
          <cell r="H23" t="str">
            <v>SMG 2000 Ústí n. L.</v>
          </cell>
          <cell r="I23">
            <v>2</v>
          </cell>
        </row>
        <row r="24">
          <cell r="B24">
            <v>365</v>
          </cell>
          <cell r="C24" t="str">
            <v>Benčík</v>
          </cell>
          <cell r="D24" t="str">
            <v>Leonard</v>
          </cell>
          <cell r="E24" t="str">
            <v>S</v>
          </cell>
          <cell r="F24" t="str">
            <v>m</v>
          </cell>
          <cell r="G24" t="str">
            <v>ms</v>
          </cell>
          <cell r="H24" t="str">
            <v>MGC Olomouc</v>
          </cell>
          <cell r="I24">
            <v>3</v>
          </cell>
        </row>
        <row r="25">
          <cell r="B25">
            <v>369</v>
          </cell>
          <cell r="C25" t="str">
            <v>Henklová</v>
          </cell>
          <cell r="D25" t="str">
            <v>Danuše</v>
          </cell>
          <cell r="E25" t="str">
            <v>Z</v>
          </cell>
          <cell r="F25" t="str">
            <v>m</v>
          </cell>
          <cell r="G25" t="str">
            <v>ms</v>
          </cell>
          <cell r="H25" t="str">
            <v>MGC Olomouc</v>
          </cell>
          <cell r="I25">
            <v>1</v>
          </cell>
        </row>
        <row r="26">
          <cell r="B26">
            <v>391</v>
          </cell>
          <cell r="C26" t="str">
            <v>Pustofka</v>
          </cell>
          <cell r="D26" t="str">
            <v>František</v>
          </cell>
          <cell r="E26" t="str">
            <v>S</v>
          </cell>
          <cell r="F26" t="str">
            <v>m</v>
          </cell>
          <cell r="G26" t="str">
            <v>ms</v>
          </cell>
          <cell r="H26" t="str">
            <v>MGC Olomouc</v>
          </cell>
          <cell r="I26">
            <v>4</v>
          </cell>
        </row>
        <row r="27">
          <cell r="B27">
            <v>398</v>
          </cell>
          <cell r="C27" t="str">
            <v>Šimek</v>
          </cell>
          <cell r="D27" t="str">
            <v>Pavel</v>
          </cell>
          <cell r="E27" t="str">
            <v>S</v>
          </cell>
          <cell r="F27" t="str">
            <v>m</v>
          </cell>
          <cell r="G27" t="str">
            <v>ms</v>
          </cell>
          <cell r="H27" t="str">
            <v>MGC Olomouc</v>
          </cell>
          <cell r="I27">
            <v>4</v>
          </cell>
        </row>
        <row r="28">
          <cell r="B28">
            <v>402</v>
          </cell>
          <cell r="C28" t="str">
            <v>Vítek</v>
          </cell>
          <cell r="D28" t="str">
            <v>Aleš</v>
          </cell>
          <cell r="E28" t="str">
            <v>M</v>
          </cell>
          <cell r="F28" t="str">
            <v>m</v>
          </cell>
          <cell r="G28" t="str">
            <v>ms</v>
          </cell>
          <cell r="H28" t="str">
            <v>MGC Olomouc</v>
          </cell>
          <cell r="I28" t="str">
            <v>M</v>
          </cell>
        </row>
        <row r="29">
          <cell r="B29">
            <v>404</v>
          </cell>
          <cell r="C29" t="str">
            <v>Jašek</v>
          </cell>
          <cell r="D29" t="str">
            <v>Vladislav</v>
          </cell>
          <cell r="E29" t="str">
            <v>S</v>
          </cell>
          <cell r="F29" t="str">
            <v>m</v>
          </cell>
          <cell r="G29" t="str">
            <v>ms</v>
          </cell>
          <cell r="H29" t="str">
            <v>MGC Olomouc</v>
          </cell>
          <cell r="I29">
            <v>2</v>
          </cell>
        </row>
        <row r="30">
          <cell r="B30">
            <v>405</v>
          </cell>
          <cell r="C30" t="str">
            <v>Jašek</v>
          </cell>
          <cell r="D30" t="str">
            <v>Jindřich</v>
          </cell>
          <cell r="E30" t="str">
            <v>S</v>
          </cell>
          <cell r="F30" t="str">
            <v>m</v>
          </cell>
          <cell r="G30" t="str">
            <v>ms</v>
          </cell>
          <cell r="H30" t="str">
            <v>MGC Olomouc</v>
          </cell>
          <cell r="I30" t="str">
            <v>M</v>
          </cell>
        </row>
        <row r="31">
          <cell r="B31">
            <v>408</v>
          </cell>
          <cell r="C31" t="str">
            <v>Mráz</v>
          </cell>
          <cell r="D31" t="str">
            <v>Josef</v>
          </cell>
          <cell r="E31" t="str">
            <v>M</v>
          </cell>
          <cell r="F31" t="str">
            <v>č</v>
          </cell>
          <cell r="G31" t="str">
            <v>čz</v>
          </cell>
          <cell r="H31" t="str">
            <v>SK DG Chomutov</v>
          </cell>
          <cell r="I31">
            <v>1</v>
          </cell>
        </row>
        <row r="32">
          <cell r="B32">
            <v>412</v>
          </cell>
          <cell r="C32" t="str">
            <v>Zapletal</v>
          </cell>
          <cell r="D32" t="str">
            <v>Zdeněk</v>
          </cell>
          <cell r="E32" t="str">
            <v>S</v>
          </cell>
          <cell r="F32" t="str">
            <v>m</v>
          </cell>
          <cell r="G32" t="str">
            <v>ms</v>
          </cell>
          <cell r="H32" t="str">
            <v>KDG Šternberk</v>
          </cell>
          <cell r="I32">
            <v>4</v>
          </cell>
        </row>
        <row r="33">
          <cell r="B33">
            <v>433</v>
          </cell>
          <cell r="C33" t="str">
            <v>Lisa</v>
          </cell>
          <cell r="D33" t="str">
            <v>Miroslav</v>
          </cell>
          <cell r="E33" t="str">
            <v>S</v>
          </cell>
          <cell r="F33" t="str">
            <v>č</v>
          </cell>
          <cell r="G33" t="str">
            <v>čz</v>
          </cell>
          <cell r="H33" t="str">
            <v>SKDG Jesenice</v>
          </cell>
          <cell r="I33">
            <v>1</v>
          </cell>
        </row>
        <row r="34">
          <cell r="B34">
            <v>434</v>
          </cell>
          <cell r="C34" t="str">
            <v>Roemer</v>
          </cell>
          <cell r="D34" t="str">
            <v>Ivan</v>
          </cell>
          <cell r="E34" t="str">
            <v>S</v>
          </cell>
          <cell r="F34" t="str">
            <v>m</v>
          </cell>
          <cell r="G34" t="str">
            <v>mj</v>
          </cell>
          <cell r="H34" t="str">
            <v>KGB Kojetín</v>
          </cell>
          <cell r="I34">
            <v>1</v>
          </cell>
        </row>
        <row r="35">
          <cell r="B35">
            <v>442</v>
          </cell>
          <cell r="C35" t="str">
            <v>Hubinger</v>
          </cell>
          <cell r="D35" t="str">
            <v>Miroslav</v>
          </cell>
          <cell r="E35" t="str">
            <v>M</v>
          </cell>
          <cell r="F35" t="str">
            <v>č</v>
          </cell>
          <cell r="G35" t="str">
            <v>čz</v>
          </cell>
          <cell r="H35" t="str">
            <v>MGC Plzeň</v>
          </cell>
          <cell r="I35">
            <v>3</v>
          </cell>
        </row>
        <row r="36">
          <cell r="B36">
            <v>444</v>
          </cell>
          <cell r="C36" t="str">
            <v>Moravec</v>
          </cell>
          <cell r="D36" t="str">
            <v>Milan</v>
          </cell>
          <cell r="E36" t="str">
            <v>S</v>
          </cell>
          <cell r="F36" t="str">
            <v>č</v>
          </cell>
          <cell r="G36" t="str">
            <v>čz</v>
          </cell>
          <cell r="H36" t="str">
            <v>MGC Plzeň</v>
          </cell>
          <cell r="I36">
            <v>5</v>
          </cell>
        </row>
        <row r="37">
          <cell r="B37">
            <v>475</v>
          </cell>
          <cell r="C37" t="str">
            <v>Vančura</v>
          </cell>
          <cell r="D37" t="str">
            <v>Libor</v>
          </cell>
          <cell r="E37" t="str">
            <v>S</v>
          </cell>
          <cell r="F37" t="str">
            <v>č</v>
          </cell>
          <cell r="G37" t="str">
            <v>čs</v>
          </cell>
          <cell r="H37" t="str">
            <v>MGC Hradečtí Orli</v>
          </cell>
          <cell r="I37">
            <v>2</v>
          </cell>
        </row>
        <row r="38">
          <cell r="B38">
            <v>526</v>
          </cell>
          <cell r="C38" t="str">
            <v>Birešová</v>
          </cell>
          <cell r="D38" t="str">
            <v>Vlasta</v>
          </cell>
          <cell r="E38" t="str">
            <v>Z</v>
          </cell>
          <cell r="F38" t="str">
            <v>č</v>
          </cell>
          <cell r="G38" t="str">
            <v>čz</v>
          </cell>
          <cell r="H38" t="str">
            <v>SK GC Františkovy Lázně</v>
          </cell>
          <cell r="I38">
            <v>5</v>
          </cell>
        </row>
        <row r="39">
          <cell r="B39">
            <v>535</v>
          </cell>
          <cell r="C39" t="str">
            <v>Lisová</v>
          </cell>
          <cell r="D39" t="str">
            <v>Věra</v>
          </cell>
          <cell r="E39" t="str">
            <v>Z</v>
          </cell>
          <cell r="F39" t="str">
            <v>č</v>
          </cell>
          <cell r="G39" t="str">
            <v>čz</v>
          </cell>
          <cell r="H39" t="str">
            <v>SKDG Jesenice</v>
          </cell>
          <cell r="I39">
            <v>4</v>
          </cell>
        </row>
        <row r="40">
          <cell r="B40">
            <v>536</v>
          </cell>
          <cell r="C40" t="str">
            <v>Gerža</v>
          </cell>
          <cell r="D40" t="str">
            <v>Vít</v>
          </cell>
          <cell r="E40" t="str">
            <v>M</v>
          </cell>
          <cell r="F40" t="str">
            <v>m</v>
          </cell>
          <cell r="G40" t="str">
            <v>ms</v>
          </cell>
          <cell r="H40" t="str">
            <v>MGC Olomouc</v>
          </cell>
          <cell r="I40">
            <v>2</v>
          </cell>
        </row>
        <row r="41">
          <cell r="B41">
            <v>537</v>
          </cell>
          <cell r="C41" t="str">
            <v>Zapletal</v>
          </cell>
          <cell r="D41" t="str">
            <v>Pavel</v>
          </cell>
          <cell r="E41" t="str">
            <v>M</v>
          </cell>
          <cell r="F41" t="str">
            <v>m</v>
          </cell>
          <cell r="G41" t="str">
            <v>ms</v>
          </cell>
          <cell r="H41" t="str">
            <v>KDG Šternberk</v>
          </cell>
          <cell r="I41">
            <v>5</v>
          </cell>
        </row>
        <row r="42">
          <cell r="B42">
            <v>551</v>
          </cell>
          <cell r="C42" t="str">
            <v>Kotek</v>
          </cell>
          <cell r="D42" t="str">
            <v>Michal</v>
          </cell>
          <cell r="E42" t="str">
            <v>M</v>
          </cell>
          <cell r="F42" t="str">
            <v>č</v>
          </cell>
          <cell r="G42" t="str">
            <v>čs</v>
          </cell>
          <cell r="H42" t="str">
            <v>1.MGC Děkanka Praha</v>
          </cell>
          <cell r="I42">
            <v>3</v>
          </cell>
        </row>
        <row r="43">
          <cell r="B43">
            <v>552</v>
          </cell>
          <cell r="C43" t="str">
            <v>Pergl</v>
          </cell>
          <cell r="D43" t="str">
            <v>Jan</v>
          </cell>
          <cell r="E43" t="str">
            <v>M</v>
          </cell>
          <cell r="F43" t="str">
            <v>č</v>
          </cell>
          <cell r="G43" t="str">
            <v>čs</v>
          </cell>
          <cell r="H43" t="str">
            <v>SMG 2000 Ústí n. L.</v>
          </cell>
          <cell r="I43">
            <v>2</v>
          </cell>
        </row>
        <row r="44">
          <cell r="B44">
            <v>562</v>
          </cell>
          <cell r="C44" t="str">
            <v>Hanzelka</v>
          </cell>
          <cell r="D44" t="str">
            <v>Lumír</v>
          </cell>
          <cell r="E44" t="str">
            <v>S</v>
          </cell>
          <cell r="F44" t="str">
            <v>m</v>
          </cell>
          <cell r="G44" t="str">
            <v>ms</v>
          </cell>
          <cell r="H44" t="str">
            <v>KDG 2000 Ostrava</v>
          </cell>
          <cell r="I44">
            <v>2</v>
          </cell>
        </row>
        <row r="45">
          <cell r="B45">
            <v>563</v>
          </cell>
          <cell r="C45" t="str">
            <v>Sedláček</v>
          </cell>
          <cell r="D45" t="str">
            <v>Vladimír</v>
          </cell>
          <cell r="E45" t="str">
            <v>S</v>
          </cell>
          <cell r="F45" t="str">
            <v>m</v>
          </cell>
          <cell r="G45" t="str">
            <v>ms</v>
          </cell>
          <cell r="H45" t="str">
            <v>MGC Opava</v>
          </cell>
          <cell r="I45">
            <v>3</v>
          </cell>
        </row>
        <row r="46">
          <cell r="B46">
            <v>572</v>
          </cell>
          <cell r="C46" t="str">
            <v>Holub</v>
          </cell>
          <cell r="D46" t="str">
            <v>Leopold</v>
          </cell>
          <cell r="E46" t="str">
            <v>M</v>
          </cell>
          <cell r="F46" t="str">
            <v>č</v>
          </cell>
          <cell r="G46" t="str">
            <v>čs</v>
          </cell>
          <cell r="H46" t="str">
            <v>SMG 2000 Ústí n. L.</v>
          </cell>
          <cell r="I46">
            <v>2</v>
          </cell>
        </row>
        <row r="47">
          <cell r="B47">
            <v>579</v>
          </cell>
          <cell r="C47" t="str">
            <v>Hybner</v>
          </cell>
          <cell r="D47" t="str">
            <v>Robert</v>
          </cell>
          <cell r="E47" t="str">
            <v>M</v>
          </cell>
          <cell r="F47" t="str">
            <v>č</v>
          </cell>
          <cell r="G47" t="str">
            <v>čs</v>
          </cell>
          <cell r="H47" t="str">
            <v>SMG 2000 Ústí n. L.</v>
          </cell>
          <cell r="I47">
            <v>1</v>
          </cell>
        </row>
        <row r="48">
          <cell r="B48">
            <v>595</v>
          </cell>
          <cell r="C48" t="str">
            <v>Šedek</v>
          </cell>
          <cell r="D48" t="str">
            <v>Jaroslav</v>
          </cell>
          <cell r="E48" t="str">
            <v>S</v>
          </cell>
          <cell r="F48" t="str">
            <v>č</v>
          </cell>
          <cell r="G48" t="str">
            <v>čs</v>
          </cell>
          <cell r="H48" t="str">
            <v>1.MGC Děkanka Praha</v>
          </cell>
          <cell r="I48">
            <v>3</v>
          </cell>
        </row>
        <row r="49">
          <cell r="B49">
            <v>597</v>
          </cell>
          <cell r="C49" t="str">
            <v>Hirschmannová</v>
          </cell>
          <cell r="D49" t="str">
            <v>Dagmar</v>
          </cell>
          <cell r="E49" t="str">
            <v>Z</v>
          </cell>
          <cell r="F49" t="str">
            <v>č</v>
          </cell>
          <cell r="G49" t="str">
            <v>čs</v>
          </cell>
          <cell r="H49" t="str">
            <v>SK TEMPO Praha</v>
          </cell>
          <cell r="I49" t="str">
            <v>M</v>
          </cell>
        </row>
        <row r="50">
          <cell r="B50">
            <v>652</v>
          </cell>
          <cell r="C50" t="str">
            <v>Bireš</v>
          </cell>
          <cell r="D50" t="str">
            <v>Jan</v>
          </cell>
          <cell r="E50" t="str">
            <v>S</v>
          </cell>
          <cell r="F50" t="str">
            <v>č</v>
          </cell>
          <cell r="G50" t="str">
            <v>čz</v>
          </cell>
          <cell r="H50" t="str">
            <v>SK GC Františkovy Lázně</v>
          </cell>
          <cell r="I50" t="str">
            <v>M</v>
          </cell>
        </row>
        <row r="51">
          <cell r="B51">
            <v>670</v>
          </cell>
          <cell r="C51" t="str">
            <v>Valenta</v>
          </cell>
          <cell r="D51" t="str">
            <v>Jan</v>
          </cell>
          <cell r="E51" t="str">
            <v>S</v>
          </cell>
          <cell r="F51" t="str">
            <v>č</v>
          </cell>
          <cell r="G51" t="str">
            <v>čs</v>
          </cell>
          <cell r="H51" t="str">
            <v>SMG 2000 Ústí n. L.</v>
          </cell>
          <cell r="I51">
            <v>4</v>
          </cell>
        </row>
        <row r="52">
          <cell r="B52">
            <v>673</v>
          </cell>
          <cell r="C52" t="str">
            <v>Metyš</v>
          </cell>
          <cell r="D52" t="str">
            <v>Jan</v>
          </cell>
          <cell r="E52" t="str">
            <v>M</v>
          </cell>
          <cell r="F52" t="str">
            <v>m</v>
          </cell>
          <cell r="G52" t="str">
            <v>ms</v>
          </cell>
          <cell r="H52" t="str">
            <v>MGC Olomouc</v>
          </cell>
          <cell r="I52" t="str">
            <v>M</v>
          </cell>
        </row>
        <row r="53">
          <cell r="B53">
            <v>676</v>
          </cell>
          <cell r="C53" t="str">
            <v>Molnár</v>
          </cell>
          <cell r="D53" t="str">
            <v>Karel st.</v>
          </cell>
          <cell r="E53" t="str">
            <v>S</v>
          </cell>
          <cell r="F53" t="str">
            <v>č</v>
          </cell>
          <cell r="G53" t="str">
            <v>čz</v>
          </cell>
          <cell r="H53" t="str">
            <v>SK DG Chomutov</v>
          </cell>
          <cell r="I53">
            <v>2</v>
          </cell>
        </row>
        <row r="54">
          <cell r="B54">
            <v>692</v>
          </cell>
          <cell r="C54" t="str">
            <v>Švihel</v>
          </cell>
          <cell r="D54" t="str">
            <v>Ladislav</v>
          </cell>
          <cell r="E54" t="str">
            <v>S</v>
          </cell>
          <cell r="F54" t="str">
            <v>m</v>
          </cell>
          <cell r="G54" t="str">
            <v>ms</v>
          </cell>
          <cell r="H54" t="str">
            <v>MGC Olomouc</v>
          </cell>
          <cell r="I54" t="str">
            <v>M</v>
          </cell>
        </row>
        <row r="55">
          <cell r="B55">
            <v>696</v>
          </cell>
          <cell r="C55" t="str">
            <v>Vodňanský</v>
          </cell>
          <cell r="D55" t="str">
            <v>Ladislav</v>
          </cell>
          <cell r="E55" t="str">
            <v>S</v>
          </cell>
          <cell r="F55" t="str">
            <v>č</v>
          </cell>
          <cell r="G55" t="str">
            <v>čz</v>
          </cell>
          <cell r="H55" t="str">
            <v>MGC Plzeň</v>
          </cell>
          <cell r="I55">
            <v>3</v>
          </cell>
        </row>
        <row r="56">
          <cell r="B56">
            <v>712</v>
          </cell>
          <cell r="C56" t="str">
            <v>Wenzl</v>
          </cell>
          <cell r="D56" t="str">
            <v>Daniel</v>
          </cell>
          <cell r="E56" t="str">
            <v>M</v>
          </cell>
          <cell r="F56" t="str">
            <v>č</v>
          </cell>
          <cell r="G56" t="str">
            <v>čz</v>
          </cell>
          <cell r="H56" t="str">
            <v>SKDG Jesenice</v>
          </cell>
          <cell r="I56">
            <v>3</v>
          </cell>
        </row>
        <row r="57">
          <cell r="B57">
            <v>714</v>
          </cell>
          <cell r="C57" t="str">
            <v>Horák</v>
          </cell>
          <cell r="D57" t="str">
            <v>Pavel</v>
          </cell>
          <cell r="E57" t="str">
            <v>M</v>
          </cell>
          <cell r="F57" t="str">
            <v>m</v>
          </cell>
          <cell r="G57" t="str">
            <v>mj</v>
          </cell>
          <cell r="H57" t="str">
            <v>MGC Jedovnice</v>
          </cell>
          <cell r="I57">
            <v>3</v>
          </cell>
        </row>
        <row r="58">
          <cell r="B58">
            <v>727</v>
          </cell>
          <cell r="C58" t="str">
            <v>Šobor</v>
          </cell>
          <cell r="D58" t="str">
            <v>Jan</v>
          </cell>
          <cell r="E58" t="str">
            <v>S</v>
          </cell>
          <cell r="F58" t="str">
            <v>č</v>
          </cell>
          <cell r="G58" t="str">
            <v>čs</v>
          </cell>
          <cell r="H58" t="str">
            <v>SK TEMPO Praha</v>
          </cell>
          <cell r="I58">
            <v>3</v>
          </cell>
        </row>
        <row r="59">
          <cell r="B59">
            <v>732</v>
          </cell>
          <cell r="C59" t="str">
            <v>Kuba</v>
          </cell>
          <cell r="D59" t="str">
            <v>František</v>
          </cell>
          <cell r="E59" t="str">
            <v>S</v>
          </cell>
          <cell r="F59" t="str">
            <v>m</v>
          </cell>
          <cell r="G59" t="str">
            <v>ms</v>
          </cell>
          <cell r="H59" t="str">
            <v>MGC Olomouc</v>
          </cell>
          <cell r="I59">
            <v>1</v>
          </cell>
        </row>
        <row r="60">
          <cell r="B60">
            <v>746</v>
          </cell>
          <cell r="C60" t="str">
            <v>Benda</v>
          </cell>
          <cell r="D60" t="str">
            <v>Lumír</v>
          </cell>
          <cell r="E60" t="str">
            <v>M</v>
          </cell>
          <cell r="F60" t="str">
            <v>č</v>
          </cell>
          <cell r="G60" t="str">
            <v>čz</v>
          </cell>
          <cell r="H60" t="str">
            <v>MGC Plzeň</v>
          </cell>
          <cell r="I60">
            <v>2</v>
          </cell>
        </row>
        <row r="61">
          <cell r="B61">
            <v>748</v>
          </cell>
          <cell r="C61" t="str">
            <v>Tuháček</v>
          </cell>
          <cell r="D61" t="str">
            <v>Jaroslav</v>
          </cell>
          <cell r="E61" t="str">
            <v>M</v>
          </cell>
          <cell r="F61" t="str">
            <v>č</v>
          </cell>
          <cell r="G61" t="str">
            <v>čs</v>
          </cell>
          <cell r="H61" t="str">
            <v>MGC Plzeň</v>
          </cell>
          <cell r="I61">
            <v>5</v>
          </cell>
        </row>
        <row r="62">
          <cell r="B62">
            <v>749</v>
          </cell>
          <cell r="C62" t="str">
            <v>Škurek</v>
          </cell>
          <cell r="D62" t="str">
            <v>Svatopluk</v>
          </cell>
          <cell r="E62" t="str">
            <v>M</v>
          </cell>
          <cell r="F62" t="str">
            <v>m</v>
          </cell>
          <cell r="G62" t="str">
            <v>mj</v>
          </cell>
          <cell r="H62" t="str">
            <v>TJ START Brno</v>
          </cell>
          <cell r="I62">
            <v>3</v>
          </cell>
        </row>
        <row r="63">
          <cell r="B63">
            <v>768</v>
          </cell>
          <cell r="C63" t="str">
            <v>Macourová</v>
          </cell>
          <cell r="D63" t="str">
            <v>Eva</v>
          </cell>
          <cell r="E63" t="str">
            <v>Z</v>
          </cell>
          <cell r="F63" t="str">
            <v>č</v>
          </cell>
          <cell r="G63" t="str">
            <v>čs</v>
          </cell>
          <cell r="H63" t="str">
            <v>1.MGC Děkanka Praha</v>
          </cell>
          <cell r="I63">
            <v>2</v>
          </cell>
        </row>
        <row r="64">
          <cell r="B64">
            <v>771</v>
          </cell>
          <cell r="C64" t="str">
            <v>Tolarovič</v>
          </cell>
          <cell r="D64" t="str">
            <v>Ján</v>
          </cell>
          <cell r="E64" t="str">
            <v>M</v>
          </cell>
          <cell r="F64" t="str">
            <v>m</v>
          </cell>
          <cell r="G64" t="str">
            <v>ms</v>
          </cell>
          <cell r="H64" t="str">
            <v>MGC Olomouc</v>
          </cell>
          <cell r="I64">
            <v>1</v>
          </cell>
        </row>
        <row r="65">
          <cell r="B65">
            <v>783</v>
          </cell>
          <cell r="C65" t="str">
            <v>Čech</v>
          </cell>
          <cell r="D65" t="str">
            <v>Vladimír</v>
          </cell>
          <cell r="E65" t="str">
            <v>S</v>
          </cell>
          <cell r="F65" t="str">
            <v>č</v>
          </cell>
          <cell r="G65" t="str">
            <v>čs</v>
          </cell>
          <cell r="H65" t="str">
            <v>SMG 2000 Ústí n. L.</v>
          </cell>
          <cell r="I65">
            <v>3</v>
          </cell>
        </row>
        <row r="66">
          <cell r="B66">
            <v>785</v>
          </cell>
          <cell r="C66" t="str">
            <v>Vaňák</v>
          </cell>
          <cell r="D66" t="str">
            <v>Václav</v>
          </cell>
          <cell r="E66" t="str">
            <v>S</v>
          </cell>
          <cell r="F66" t="str">
            <v>m</v>
          </cell>
          <cell r="G66" t="str">
            <v>ms</v>
          </cell>
          <cell r="H66" t="str">
            <v>MGC Olomouc</v>
          </cell>
          <cell r="I66">
            <v>2</v>
          </cell>
        </row>
        <row r="67">
          <cell r="B67">
            <v>799</v>
          </cell>
          <cell r="C67" t="str">
            <v>Steklý</v>
          </cell>
          <cell r="D67" t="str">
            <v>Miroslav</v>
          </cell>
          <cell r="E67" t="str">
            <v>M</v>
          </cell>
          <cell r="F67" t="str">
            <v>č</v>
          </cell>
          <cell r="G67" t="str">
            <v>čs</v>
          </cell>
          <cell r="H67" t="str">
            <v>MGC Hradečtí Orli</v>
          </cell>
          <cell r="I67">
            <v>2</v>
          </cell>
        </row>
        <row r="68">
          <cell r="B68">
            <v>809</v>
          </cell>
          <cell r="C68" t="str">
            <v>Mandák</v>
          </cell>
          <cell r="D68" t="str">
            <v>Josef</v>
          </cell>
          <cell r="E68" t="str">
            <v>S</v>
          </cell>
          <cell r="F68" t="str">
            <v>č</v>
          </cell>
          <cell r="G68" t="str">
            <v>čz</v>
          </cell>
          <cell r="H68" t="str">
            <v>SK DG Chomutov</v>
          </cell>
          <cell r="I68">
            <v>1</v>
          </cell>
        </row>
        <row r="69">
          <cell r="B69">
            <v>810</v>
          </cell>
          <cell r="C69" t="str">
            <v>Lipmann</v>
          </cell>
          <cell r="D69" t="str">
            <v>Milan</v>
          </cell>
          <cell r="E69" t="str">
            <v>M</v>
          </cell>
          <cell r="F69" t="str">
            <v>č</v>
          </cell>
          <cell r="G69" t="str">
            <v>čz</v>
          </cell>
          <cell r="H69" t="str">
            <v>SK DG Chomutov</v>
          </cell>
          <cell r="I69">
            <v>1</v>
          </cell>
        </row>
        <row r="70">
          <cell r="B70">
            <v>833</v>
          </cell>
          <cell r="C70" t="str">
            <v>Mužík</v>
          </cell>
          <cell r="D70" t="str">
            <v>Pavel</v>
          </cell>
          <cell r="E70" t="str">
            <v>S</v>
          </cell>
          <cell r="F70" t="str">
            <v>č</v>
          </cell>
          <cell r="G70" t="str">
            <v>čs</v>
          </cell>
          <cell r="H70" t="str">
            <v>SK TEMPO Praha</v>
          </cell>
          <cell r="I70">
            <v>1</v>
          </cell>
        </row>
        <row r="71">
          <cell r="B71">
            <v>858</v>
          </cell>
          <cell r="C71" t="str">
            <v>Novák</v>
          </cell>
          <cell r="D71" t="str">
            <v>Libor</v>
          </cell>
          <cell r="E71" t="str">
            <v>S</v>
          </cell>
          <cell r="F71" t="str">
            <v>č</v>
          </cell>
          <cell r="G71" t="str">
            <v>čs</v>
          </cell>
          <cell r="H71" t="str">
            <v>MG SEBA Tanvald</v>
          </cell>
          <cell r="I71">
            <v>1</v>
          </cell>
        </row>
        <row r="72">
          <cell r="B72">
            <v>860</v>
          </cell>
          <cell r="C72" t="str">
            <v>Nepimach</v>
          </cell>
          <cell r="D72" t="str">
            <v>Luboš</v>
          </cell>
          <cell r="E72" t="str">
            <v>S</v>
          </cell>
          <cell r="F72" t="str">
            <v>č</v>
          </cell>
          <cell r="G72" t="str">
            <v>čs</v>
          </cell>
          <cell r="H72" t="str">
            <v>MG SEBA Tanvald</v>
          </cell>
          <cell r="I72">
            <v>1</v>
          </cell>
        </row>
        <row r="73">
          <cell r="B73">
            <v>861</v>
          </cell>
          <cell r="C73" t="str">
            <v>Poslušný</v>
          </cell>
          <cell r="D73" t="str">
            <v>Zdeněk</v>
          </cell>
          <cell r="E73" t="str">
            <v>S</v>
          </cell>
          <cell r="F73" t="str">
            <v>č</v>
          </cell>
          <cell r="G73" t="str">
            <v>čs</v>
          </cell>
          <cell r="H73" t="str">
            <v>MG SEBA Tanvald</v>
          </cell>
          <cell r="I73">
            <v>2</v>
          </cell>
        </row>
        <row r="74">
          <cell r="B74">
            <v>875</v>
          </cell>
          <cell r="C74" t="str">
            <v>Duchek</v>
          </cell>
          <cell r="D74" t="str">
            <v>René</v>
          </cell>
          <cell r="E74" t="str">
            <v>M</v>
          </cell>
          <cell r="F74" t="str">
            <v>č</v>
          </cell>
          <cell r="G74" t="str">
            <v>čs</v>
          </cell>
          <cell r="I74">
            <v>1</v>
          </cell>
        </row>
        <row r="75">
          <cell r="B75">
            <v>876</v>
          </cell>
          <cell r="C75" t="str">
            <v>Vlček</v>
          </cell>
          <cell r="D75" t="str">
            <v>Petr</v>
          </cell>
          <cell r="E75" t="str">
            <v>M</v>
          </cell>
          <cell r="F75" t="str">
            <v>č</v>
          </cell>
          <cell r="G75" t="str">
            <v>čs</v>
          </cell>
          <cell r="H75" t="str">
            <v>MGC Hradečtí Orli</v>
          </cell>
          <cell r="I75">
            <v>2</v>
          </cell>
        </row>
        <row r="76">
          <cell r="B76">
            <v>877</v>
          </cell>
          <cell r="C76" t="str">
            <v>Kašpar</v>
          </cell>
          <cell r="D76" t="str">
            <v>Milouš</v>
          </cell>
          <cell r="E76" t="str">
            <v>S</v>
          </cell>
          <cell r="F76" t="str">
            <v>č</v>
          </cell>
          <cell r="G76" t="str">
            <v>čs</v>
          </cell>
          <cell r="H76" t="str">
            <v>MG SEBA Tanvald</v>
          </cell>
          <cell r="I76">
            <v>1</v>
          </cell>
        </row>
        <row r="77">
          <cell r="B77">
            <v>880</v>
          </cell>
          <cell r="C77" t="str">
            <v>Borovička</v>
          </cell>
          <cell r="D77" t="str">
            <v>Jiří</v>
          </cell>
          <cell r="E77" t="str">
            <v>M</v>
          </cell>
          <cell r="F77" t="str">
            <v>m</v>
          </cell>
          <cell r="G77" t="str">
            <v>ms</v>
          </cell>
          <cell r="H77" t="str">
            <v>KDG Šternberk</v>
          </cell>
          <cell r="I77">
            <v>4</v>
          </cell>
        </row>
        <row r="78">
          <cell r="B78">
            <v>882</v>
          </cell>
          <cell r="C78" t="str">
            <v>Kadlec</v>
          </cell>
          <cell r="D78" t="str">
            <v>Jiří</v>
          </cell>
          <cell r="E78" t="str">
            <v>S</v>
          </cell>
          <cell r="F78" t="str">
            <v>m</v>
          </cell>
          <cell r="G78" t="str">
            <v>ms</v>
          </cell>
          <cell r="H78" t="str">
            <v>TJ UNEX Uničov</v>
          </cell>
          <cell r="I78">
            <v>3</v>
          </cell>
        </row>
        <row r="79">
          <cell r="B79">
            <v>908</v>
          </cell>
          <cell r="C79" t="str">
            <v>Malík</v>
          </cell>
          <cell r="D79" t="str">
            <v>Milan</v>
          </cell>
          <cell r="E79" t="str">
            <v>S</v>
          </cell>
          <cell r="F79" t="str">
            <v>č</v>
          </cell>
          <cell r="G79" t="str">
            <v>čs</v>
          </cell>
          <cell r="H79" t="str">
            <v>SK TEMPO Praha</v>
          </cell>
          <cell r="I79">
            <v>1</v>
          </cell>
        </row>
        <row r="80">
          <cell r="B80">
            <v>939</v>
          </cell>
          <cell r="C80" t="str">
            <v>Mikulenka</v>
          </cell>
          <cell r="D80" t="str">
            <v>Petr</v>
          </cell>
          <cell r="E80" t="str">
            <v>M</v>
          </cell>
          <cell r="F80" t="str">
            <v>m</v>
          </cell>
          <cell r="G80" t="str">
            <v>ms</v>
          </cell>
          <cell r="H80" t="str">
            <v>TJ START Kopřivnice</v>
          </cell>
          <cell r="I80">
            <v>4</v>
          </cell>
        </row>
        <row r="81">
          <cell r="B81">
            <v>951</v>
          </cell>
          <cell r="C81" t="str">
            <v>Spáčil</v>
          </cell>
          <cell r="D81" t="str">
            <v>Jaroslav</v>
          </cell>
          <cell r="E81" t="str">
            <v>M</v>
          </cell>
          <cell r="F81" t="str">
            <v>m</v>
          </cell>
          <cell r="G81" t="str">
            <v>ms</v>
          </cell>
          <cell r="H81" t="str">
            <v>KDG Šternberk</v>
          </cell>
          <cell r="I81">
            <v>5</v>
          </cell>
        </row>
        <row r="82">
          <cell r="B82">
            <v>952</v>
          </cell>
          <cell r="C82" t="str">
            <v>Kubík</v>
          </cell>
          <cell r="D82" t="str">
            <v>Josef</v>
          </cell>
          <cell r="E82" t="str">
            <v>S</v>
          </cell>
          <cell r="F82" t="str">
            <v>m</v>
          </cell>
          <cell r="G82" t="str">
            <v>ms</v>
          </cell>
          <cell r="H82" t="str">
            <v>TJ UNEX Uničov</v>
          </cell>
          <cell r="I82">
            <v>2</v>
          </cell>
        </row>
        <row r="83">
          <cell r="B83">
            <v>986</v>
          </cell>
          <cell r="C83" t="str">
            <v>Vosmíková</v>
          </cell>
          <cell r="D83" t="str">
            <v>Petra</v>
          </cell>
          <cell r="E83" t="str">
            <v>Z</v>
          </cell>
          <cell r="F83" t="str">
            <v>č</v>
          </cell>
          <cell r="G83" t="str">
            <v>čz</v>
          </cell>
          <cell r="H83" t="str">
            <v>SK DG Chomutov</v>
          </cell>
          <cell r="I83">
            <v>1</v>
          </cell>
        </row>
        <row r="84">
          <cell r="B84">
            <v>1020</v>
          </cell>
          <cell r="C84" t="str">
            <v>Schicht</v>
          </cell>
          <cell r="D84" t="str">
            <v>Jiří</v>
          </cell>
          <cell r="E84" t="str">
            <v>M</v>
          </cell>
          <cell r="F84" t="str">
            <v>č</v>
          </cell>
          <cell r="G84" t="str">
            <v>čs</v>
          </cell>
          <cell r="H84" t="str">
            <v>SMG 2000 Ústí n. L.</v>
          </cell>
          <cell r="I84">
            <v>5</v>
          </cell>
        </row>
        <row r="85">
          <cell r="B85">
            <v>1030</v>
          </cell>
          <cell r="C85" t="str">
            <v>Pokorný</v>
          </cell>
          <cell r="D85" t="str">
            <v>Bohumil</v>
          </cell>
          <cell r="E85" t="str">
            <v>S</v>
          </cell>
          <cell r="F85" t="str">
            <v>č</v>
          </cell>
          <cell r="G85" t="str">
            <v>čs</v>
          </cell>
          <cell r="H85" t="str">
            <v>SMG 2000 Ústí n. L.</v>
          </cell>
          <cell r="I85">
            <v>1</v>
          </cell>
        </row>
        <row r="86">
          <cell r="B86">
            <v>1040</v>
          </cell>
          <cell r="C86" t="str">
            <v>Láník</v>
          </cell>
          <cell r="D86" t="str">
            <v>Jan</v>
          </cell>
          <cell r="E86" t="str">
            <v>M</v>
          </cell>
          <cell r="F86" t="str">
            <v>m</v>
          </cell>
          <cell r="G86" t="str">
            <v>mj</v>
          </cell>
          <cell r="H86" t="str">
            <v>MGC Jedovnice</v>
          </cell>
          <cell r="I86">
            <v>1</v>
          </cell>
        </row>
        <row r="87">
          <cell r="B87">
            <v>1058</v>
          </cell>
          <cell r="C87" t="str">
            <v>Hlaváč</v>
          </cell>
          <cell r="D87" t="str">
            <v>Zdeněk</v>
          </cell>
          <cell r="E87" t="str">
            <v>S</v>
          </cell>
          <cell r="F87" t="str">
            <v>m</v>
          </cell>
          <cell r="G87" t="str">
            <v>ms</v>
          </cell>
          <cell r="H87" t="str">
            <v>KDG 2000 Ostrava</v>
          </cell>
          <cell r="I87">
            <v>1</v>
          </cell>
        </row>
        <row r="88">
          <cell r="B88">
            <v>1059</v>
          </cell>
          <cell r="C88" t="str">
            <v>Bednář</v>
          </cell>
          <cell r="D88" t="str">
            <v>Jiří</v>
          </cell>
          <cell r="E88" t="str">
            <v>M</v>
          </cell>
          <cell r="F88" t="str">
            <v>m</v>
          </cell>
          <cell r="G88" t="str">
            <v>mj</v>
          </cell>
          <cell r="H88" t="str">
            <v>MGC 90 Brno</v>
          </cell>
          <cell r="I88">
            <v>1</v>
          </cell>
        </row>
        <row r="89">
          <cell r="B89">
            <v>1071</v>
          </cell>
          <cell r="C89" t="str">
            <v>Ticháček</v>
          </cell>
          <cell r="D89" t="str">
            <v>Miroslav</v>
          </cell>
          <cell r="E89" t="str">
            <v>S</v>
          </cell>
          <cell r="F89" t="str">
            <v>č</v>
          </cell>
          <cell r="G89" t="str">
            <v>čs</v>
          </cell>
          <cell r="H89" t="str">
            <v>SK TEMPO Praha</v>
          </cell>
          <cell r="I89">
            <v>3</v>
          </cell>
        </row>
        <row r="90">
          <cell r="B90">
            <v>1078</v>
          </cell>
          <cell r="C90" t="str">
            <v>Složil</v>
          </cell>
          <cell r="D90" t="str">
            <v>Petr</v>
          </cell>
          <cell r="E90" t="str">
            <v>M</v>
          </cell>
          <cell r="F90" t="str">
            <v>m</v>
          </cell>
          <cell r="G90" t="str">
            <v>mj</v>
          </cell>
          <cell r="H90" t="str">
            <v>TJ START Brno</v>
          </cell>
          <cell r="I90">
            <v>3</v>
          </cell>
        </row>
        <row r="91">
          <cell r="B91">
            <v>1098</v>
          </cell>
          <cell r="C91" t="str">
            <v>Řehák</v>
          </cell>
          <cell r="D91" t="str">
            <v>Jaroslav</v>
          </cell>
          <cell r="E91" t="str">
            <v>S</v>
          </cell>
          <cell r="F91" t="str">
            <v>č</v>
          </cell>
          <cell r="G91" t="str">
            <v>čz</v>
          </cell>
          <cell r="H91" t="str">
            <v>GC 85 Rakovník</v>
          </cell>
          <cell r="I91" t="str">
            <v>M</v>
          </cell>
        </row>
        <row r="92">
          <cell r="B92">
            <v>1099</v>
          </cell>
          <cell r="C92" t="str">
            <v>Bláha</v>
          </cell>
          <cell r="D92" t="str">
            <v>Milan</v>
          </cell>
          <cell r="E92" t="str">
            <v>S</v>
          </cell>
          <cell r="F92" t="str">
            <v>č</v>
          </cell>
          <cell r="G92" t="str">
            <v>čz</v>
          </cell>
          <cell r="H92" t="str">
            <v>GC 85 Rakovník</v>
          </cell>
          <cell r="I92">
            <v>2</v>
          </cell>
        </row>
        <row r="93">
          <cell r="B93">
            <v>1100</v>
          </cell>
          <cell r="C93" t="str">
            <v>Andr</v>
          </cell>
          <cell r="D93" t="str">
            <v>Zdeněk</v>
          </cell>
          <cell r="E93" t="str">
            <v>S</v>
          </cell>
          <cell r="F93" t="str">
            <v>č</v>
          </cell>
          <cell r="G93" t="str">
            <v>čz</v>
          </cell>
          <cell r="H93" t="str">
            <v>GC 85 Rakovník</v>
          </cell>
          <cell r="I93" t="str">
            <v>M</v>
          </cell>
        </row>
        <row r="94">
          <cell r="B94">
            <v>1101</v>
          </cell>
          <cell r="C94" t="str">
            <v>Souček</v>
          </cell>
          <cell r="D94" t="str">
            <v>Milan</v>
          </cell>
          <cell r="E94" t="str">
            <v>S</v>
          </cell>
          <cell r="F94" t="str">
            <v>č</v>
          </cell>
          <cell r="G94" t="str">
            <v>čz</v>
          </cell>
          <cell r="H94" t="str">
            <v>GC 85 Rakovník</v>
          </cell>
          <cell r="I94" t="str">
            <v>M</v>
          </cell>
        </row>
        <row r="95">
          <cell r="B95">
            <v>1102</v>
          </cell>
          <cell r="C95" t="str">
            <v>Vosmík</v>
          </cell>
          <cell r="D95" t="str">
            <v>Petr</v>
          </cell>
          <cell r="E95" t="str">
            <v>M</v>
          </cell>
          <cell r="F95" t="str">
            <v>č</v>
          </cell>
          <cell r="G95" t="str">
            <v>čz</v>
          </cell>
          <cell r="H95" t="str">
            <v>SK DG Chomutov</v>
          </cell>
          <cell r="I95">
            <v>2</v>
          </cell>
        </row>
        <row r="96">
          <cell r="B96">
            <v>1113</v>
          </cell>
          <cell r="C96" t="str">
            <v>Lisa</v>
          </cell>
          <cell r="D96" t="str">
            <v>Miroslav</v>
          </cell>
          <cell r="E96" t="str">
            <v>M</v>
          </cell>
          <cell r="F96" t="str">
            <v>č</v>
          </cell>
          <cell r="G96" t="str">
            <v>čz</v>
          </cell>
          <cell r="H96" t="str">
            <v>SK GC Františkovy Lázně</v>
          </cell>
          <cell r="I96">
            <v>1</v>
          </cell>
        </row>
        <row r="97">
          <cell r="B97">
            <v>1114</v>
          </cell>
          <cell r="C97" t="str">
            <v>Macek</v>
          </cell>
          <cell r="D97" t="str">
            <v>Vojtěch</v>
          </cell>
          <cell r="E97" t="str">
            <v>M</v>
          </cell>
          <cell r="F97" t="str">
            <v>m</v>
          </cell>
          <cell r="G97" t="str">
            <v>mj</v>
          </cell>
          <cell r="H97" t="str">
            <v>KDG Tovačov</v>
          </cell>
          <cell r="I97">
            <v>4</v>
          </cell>
        </row>
        <row r="98">
          <cell r="B98">
            <v>1134</v>
          </cell>
          <cell r="C98" t="str">
            <v>Vitner</v>
          </cell>
          <cell r="D98" t="str">
            <v>Václav</v>
          </cell>
          <cell r="E98" t="str">
            <v>S</v>
          </cell>
          <cell r="F98" t="str">
            <v>č</v>
          </cell>
          <cell r="G98" t="str">
            <v>čz</v>
          </cell>
          <cell r="H98" t="str">
            <v>GC 85 Rakovník</v>
          </cell>
          <cell r="I98">
            <v>2</v>
          </cell>
        </row>
        <row r="99">
          <cell r="B99">
            <v>1135</v>
          </cell>
          <cell r="C99" t="str">
            <v>Lev</v>
          </cell>
          <cell r="D99" t="str">
            <v>Pavel</v>
          </cell>
          <cell r="E99" t="str">
            <v>M</v>
          </cell>
          <cell r="F99" t="str">
            <v>č</v>
          </cell>
          <cell r="G99" t="str">
            <v>čz</v>
          </cell>
          <cell r="H99" t="str">
            <v>GC 85 Rakovník</v>
          </cell>
          <cell r="I99">
            <v>5</v>
          </cell>
        </row>
        <row r="100">
          <cell r="B100">
            <v>1136</v>
          </cell>
          <cell r="C100" t="str">
            <v>Černý</v>
          </cell>
          <cell r="D100" t="str">
            <v>Vladimír</v>
          </cell>
          <cell r="E100" t="str">
            <v>S</v>
          </cell>
          <cell r="F100" t="str">
            <v>č</v>
          </cell>
          <cell r="G100" t="str">
            <v>čz</v>
          </cell>
          <cell r="H100" t="str">
            <v>GC 85 Rakovník</v>
          </cell>
          <cell r="I100">
            <v>4</v>
          </cell>
        </row>
        <row r="101">
          <cell r="B101">
            <v>1150</v>
          </cell>
          <cell r="C101" t="str">
            <v>Beran</v>
          </cell>
          <cell r="D101" t="str">
            <v>Robert</v>
          </cell>
          <cell r="E101" t="str">
            <v>M</v>
          </cell>
          <cell r="F101" t="str">
            <v>č</v>
          </cell>
          <cell r="G101" t="str">
            <v>čz</v>
          </cell>
          <cell r="H101" t="str">
            <v>SK GC Františkovy Lázně</v>
          </cell>
          <cell r="I101">
            <v>4</v>
          </cell>
        </row>
        <row r="102">
          <cell r="B102">
            <v>1156</v>
          </cell>
          <cell r="C102" t="str">
            <v>Malík</v>
          </cell>
          <cell r="D102" t="str">
            <v>David</v>
          </cell>
          <cell r="E102" t="str">
            <v>M</v>
          </cell>
          <cell r="F102" t="str">
            <v>č</v>
          </cell>
          <cell r="G102" t="str">
            <v>čs</v>
          </cell>
          <cell r="H102" t="str">
            <v>SK TEMPO Praha</v>
          </cell>
          <cell r="I102">
            <v>2</v>
          </cell>
        </row>
        <row r="103">
          <cell r="B103">
            <v>1203</v>
          </cell>
          <cell r="C103" t="str">
            <v>Tománek</v>
          </cell>
          <cell r="D103" t="str">
            <v>Martin</v>
          </cell>
          <cell r="E103" t="str">
            <v>M</v>
          </cell>
          <cell r="F103" t="str">
            <v>č</v>
          </cell>
          <cell r="G103" t="str">
            <v>čs</v>
          </cell>
          <cell r="H103" t="str">
            <v>MGC Hradečtí Orli</v>
          </cell>
          <cell r="I103">
            <v>1</v>
          </cell>
        </row>
        <row r="104">
          <cell r="B104">
            <v>1212</v>
          </cell>
          <cell r="C104" t="str">
            <v>Trnka</v>
          </cell>
          <cell r="D104" t="str">
            <v>Jiří</v>
          </cell>
          <cell r="E104" t="str">
            <v>M</v>
          </cell>
          <cell r="F104" t="str">
            <v>č</v>
          </cell>
          <cell r="G104" t="str">
            <v>čz</v>
          </cell>
          <cell r="H104" t="str">
            <v>MGC Plzeň</v>
          </cell>
          <cell r="I104">
            <v>4</v>
          </cell>
        </row>
        <row r="105">
          <cell r="B105">
            <v>1239</v>
          </cell>
          <cell r="C105" t="str">
            <v>Doležel</v>
          </cell>
          <cell r="D105" t="str">
            <v>Ivan</v>
          </cell>
          <cell r="E105" t="str">
            <v>M</v>
          </cell>
          <cell r="F105" t="str">
            <v>m</v>
          </cell>
          <cell r="G105" t="str">
            <v>mj</v>
          </cell>
          <cell r="H105" t="str">
            <v>1. DGC Bystřice p. H.</v>
          </cell>
          <cell r="I105">
            <v>4</v>
          </cell>
        </row>
        <row r="106">
          <cell r="B106">
            <v>1240</v>
          </cell>
          <cell r="C106" t="str">
            <v>Doležel</v>
          </cell>
          <cell r="D106" t="str">
            <v>Pavel</v>
          </cell>
          <cell r="E106" t="str">
            <v>M</v>
          </cell>
          <cell r="F106" t="str">
            <v>m</v>
          </cell>
          <cell r="G106" t="str">
            <v>mj</v>
          </cell>
          <cell r="H106" t="str">
            <v>1. DGC Bystřice p. H.</v>
          </cell>
          <cell r="I106">
            <v>1</v>
          </cell>
        </row>
        <row r="107">
          <cell r="B107">
            <v>1241</v>
          </cell>
          <cell r="C107" t="str">
            <v>Doležel</v>
          </cell>
          <cell r="D107" t="str">
            <v>Radek</v>
          </cell>
          <cell r="E107" t="str">
            <v>M</v>
          </cell>
          <cell r="F107" t="str">
            <v>m</v>
          </cell>
          <cell r="G107" t="str">
            <v>mj</v>
          </cell>
          <cell r="H107" t="str">
            <v>MGC Holešov</v>
          </cell>
          <cell r="I107">
            <v>1</v>
          </cell>
        </row>
        <row r="108">
          <cell r="B108">
            <v>1242</v>
          </cell>
          <cell r="C108" t="str">
            <v>Mikulík</v>
          </cell>
          <cell r="D108" t="str">
            <v>Oldřich</v>
          </cell>
          <cell r="E108" t="str">
            <v>S</v>
          </cell>
          <cell r="F108" t="str">
            <v>m</v>
          </cell>
          <cell r="G108" t="str">
            <v>mj</v>
          </cell>
          <cell r="H108" t="str">
            <v>1. DGC Bystřice p. H.</v>
          </cell>
          <cell r="I108">
            <v>3</v>
          </cell>
        </row>
        <row r="109">
          <cell r="B109">
            <v>1249</v>
          </cell>
          <cell r="C109" t="str">
            <v>Nečekal</v>
          </cell>
          <cell r="D109" t="str">
            <v>František</v>
          </cell>
          <cell r="E109" t="str">
            <v>M</v>
          </cell>
          <cell r="F109" t="str">
            <v>č</v>
          </cell>
          <cell r="G109" t="str">
            <v>čz</v>
          </cell>
          <cell r="H109" t="str">
            <v>TJ MTG Hraničář Cheb</v>
          </cell>
          <cell r="I109">
            <v>2</v>
          </cell>
        </row>
        <row r="110">
          <cell r="B110">
            <v>1250</v>
          </cell>
          <cell r="C110" t="str">
            <v>Nečekal</v>
          </cell>
          <cell r="D110" t="str">
            <v>Marek</v>
          </cell>
          <cell r="E110" t="str">
            <v>M</v>
          </cell>
          <cell r="F110" t="str">
            <v>č</v>
          </cell>
          <cell r="G110" t="str">
            <v>čz</v>
          </cell>
          <cell r="H110" t="str">
            <v>TJ MTG Hraničář Cheb</v>
          </cell>
          <cell r="I110">
            <v>5</v>
          </cell>
        </row>
        <row r="111">
          <cell r="B111">
            <v>1278</v>
          </cell>
          <cell r="C111" t="str">
            <v>Gruncl</v>
          </cell>
          <cell r="D111" t="str">
            <v>Josef</v>
          </cell>
          <cell r="E111" t="str">
            <v>M</v>
          </cell>
          <cell r="F111" t="str">
            <v>č</v>
          </cell>
          <cell r="G111" t="str">
            <v>čz</v>
          </cell>
          <cell r="H111" t="str">
            <v>SK GC Františkovy Lázně</v>
          </cell>
          <cell r="I111">
            <v>5</v>
          </cell>
        </row>
        <row r="112">
          <cell r="B112">
            <v>1284</v>
          </cell>
          <cell r="C112" t="str">
            <v>Škubal</v>
          </cell>
          <cell r="D112" t="str">
            <v>Vladimír</v>
          </cell>
          <cell r="E112" t="str">
            <v>S</v>
          </cell>
          <cell r="F112" t="str">
            <v>č</v>
          </cell>
          <cell r="G112" t="str">
            <v>čz</v>
          </cell>
          <cell r="H112" t="str">
            <v>MGK Spartak Příbram</v>
          </cell>
          <cell r="I112">
            <v>4</v>
          </cell>
        </row>
        <row r="113">
          <cell r="B113">
            <v>1295</v>
          </cell>
          <cell r="C113" t="str">
            <v>Nepimach</v>
          </cell>
          <cell r="D113" t="str">
            <v>Luboš</v>
          </cell>
          <cell r="E113" t="str">
            <v>M</v>
          </cell>
          <cell r="F113" t="str">
            <v>č</v>
          </cell>
          <cell r="G113" t="str">
            <v>čs</v>
          </cell>
          <cell r="H113" t="str">
            <v>MG SEBA Tanvald</v>
          </cell>
          <cell r="I113">
            <v>2</v>
          </cell>
        </row>
        <row r="114">
          <cell r="B114">
            <v>1301</v>
          </cell>
          <cell r="C114" t="str">
            <v>Majkus</v>
          </cell>
          <cell r="D114" t="str">
            <v>Zdeněk</v>
          </cell>
          <cell r="E114" t="str">
            <v>M</v>
          </cell>
          <cell r="F114" t="str">
            <v>č</v>
          </cell>
          <cell r="G114" t="str">
            <v>čs</v>
          </cell>
          <cell r="H114" t="str">
            <v>SK TEMPO Praha</v>
          </cell>
          <cell r="I114">
            <v>1</v>
          </cell>
        </row>
        <row r="115">
          <cell r="B115">
            <v>1315</v>
          </cell>
          <cell r="C115" t="str">
            <v>Rieger</v>
          </cell>
          <cell r="D115" t="str">
            <v>Radim</v>
          </cell>
          <cell r="E115" t="str">
            <v>M</v>
          </cell>
          <cell r="F115" t="str">
            <v>m</v>
          </cell>
          <cell r="G115" t="str">
            <v>ms</v>
          </cell>
          <cell r="H115" t="str">
            <v>TJ START Kopřivnice</v>
          </cell>
          <cell r="I115">
            <v>4</v>
          </cell>
        </row>
        <row r="116">
          <cell r="B116">
            <v>1324</v>
          </cell>
          <cell r="C116" t="str">
            <v>Drozda</v>
          </cell>
          <cell r="D116" t="str">
            <v>Zdeňek</v>
          </cell>
          <cell r="E116" t="str">
            <v>M</v>
          </cell>
          <cell r="F116" t="str">
            <v>č</v>
          </cell>
          <cell r="G116" t="str">
            <v>čz</v>
          </cell>
          <cell r="H116" t="str">
            <v>SK DG Chomutov</v>
          </cell>
          <cell r="I116">
            <v>3</v>
          </cell>
        </row>
        <row r="117">
          <cell r="B117">
            <v>1367</v>
          </cell>
          <cell r="C117" t="str">
            <v>Stejskal</v>
          </cell>
          <cell r="D117" t="str">
            <v>Bedřich</v>
          </cell>
          <cell r="E117" t="str">
            <v>M</v>
          </cell>
          <cell r="F117" t="str">
            <v>č</v>
          </cell>
          <cell r="G117" t="str">
            <v>čz</v>
          </cell>
          <cell r="H117" t="str">
            <v>SK GC Františkovy Lázně</v>
          </cell>
          <cell r="I117">
            <v>4</v>
          </cell>
        </row>
        <row r="118">
          <cell r="B118">
            <v>1370</v>
          </cell>
          <cell r="C118" t="str">
            <v>Škopík</v>
          </cell>
          <cell r="D118" t="str">
            <v> Zdeněk</v>
          </cell>
          <cell r="E118" t="str">
            <v>M</v>
          </cell>
          <cell r="F118" t="str">
            <v>m</v>
          </cell>
          <cell r="G118" t="str">
            <v>mj</v>
          </cell>
          <cell r="H118" t="str">
            <v>MGC 90 Brno</v>
          </cell>
          <cell r="I118">
            <v>4</v>
          </cell>
        </row>
        <row r="119">
          <cell r="B119">
            <v>1371</v>
          </cell>
          <cell r="C119" t="str">
            <v>Broumský</v>
          </cell>
          <cell r="D119" t="str">
            <v>Miroslav</v>
          </cell>
          <cell r="E119" t="str">
            <v>M</v>
          </cell>
          <cell r="F119" t="str">
            <v>č</v>
          </cell>
          <cell r="G119" t="str">
            <v>čz</v>
          </cell>
          <cell r="H119" t="str">
            <v>SK DG Chomutov</v>
          </cell>
          <cell r="I119">
            <v>4</v>
          </cell>
        </row>
        <row r="120">
          <cell r="B120">
            <v>1372</v>
          </cell>
          <cell r="C120" t="str">
            <v>Broumský</v>
          </cell>
          <cell r="D120" t="str">
            <v>Jiří</v>
          </cell>
          <cell r="E120" t="str">
            <v>M</v>
          </cell>
          <cell r="F120" t="str">
            <v>č</v>
          </cell>
          <cell r="G120" t="str">
            <v>čz</v>
          </cell>
          <cell r="H120" t="str">
            <v>SK DG Chomutov</v>
          </cell>
          <cell r="I120">
            <v>1</v>
          </cell>
        </row>
        <row r="121">
          <cell r="B121">
            <v>1376</v>
          </cell>
          <cell r="C121" t="str">
            <v>Bílek</v>
          </cell>
          <cell r="D121" t="str">
            <v>David</v>
          </cell>
          <cell r="E121" t="str">
            <v>M</v>
          </cell>
          <cell r="F121" t="str">
            <v>m</v>
          </cell>
          <cell r="G121" t="str">
            <v>ms</v>
          </cell>
          <cell r="H121" t="str">
            <v>MGC Olomouc</v>
          </cell>
          <cell r="I121" t="str">
            <v>M</v>
          </cell>
        </row>
        <row r="122">
          <cell r="B122">
            <v>1382</v>
          </cell>
          <cell r="C122" t="str">
            <v>Schreiber</v>
          </cell>
          <cell r="D122" t="str">
            <v>David</v>
          </cell>
          <cell r="E122" t="str">
            <v>M</v>
          </cell>
          <cell r="F122" t="str">
            <v>m</v>
          </cell>
          <cell r="G122" t="str">
            <v>ms</v>
          </cell>
          <cell r="H122" t="str">
            <v>MGT PLUPO Vratimov</v>
          </cell>
          <cell r="I122">
            <v>2</v>
          </cell>
        </row>
        <row r="123">
          <cell r="B123">
            <v>1387</v>
          </cell>
          <cell r="C123" t="str">
            <v>Dočkal</v>
          </cell>
          <cell r="D123" t="str">
            <v>Lubomír</v>
          </cell>
          <cell r="E123" t="str">
            <v>S</v>
          </cell>
          <cell r="F123" t="str">
            <v>č</v>
          </cell>
          <cell r="G123" t="str">
            <v>čz</v>
          </cell>
          <cell r="H123" t="str">
            <v>SK GC Františkovy Lázně</v>
          </cell>
          <cell r="I123">
            <v>3</v>
          </cell>
        </row>
        <row r="124">
          <cell r="B124">
            <v>1388</v>
          </cell>
          <cell r="C124" t="str">
            <v>Dočkalová</v>
          </cell>
          <cell r="D124" t="str">
            <v>Dana</v>
          </cell>
          <cell r="E124" t="str">
            <v>Z</v>
          </cell>
          <cell r="F124" t="str">
            <v>č</v>
          </cell>
          <cell r="G124" t="str">
            <v>čz</v>
          </cell>
          <cell r="H124" t="str">
            <v>SK GC Františkovy Lázně</v>
          </cell>
          <cell r="I124">
            <v>1</v>
          </cell>
        </row>
        <row r="125">
          <cell r="B125">
            <v>1395</v>
          </cell>
          <cell r="C125" t="str">
            <v>Mládenka</v>
          </cell>
          <cell r="D125" t="str">
            <v>Tomáš</v>
          </cell>
          <cell r="E125" t="str">
            <v>M</v>
          </cell>
          <cell r="F125" t="str">
            <v>č</v>
          </cell>
          <cell r="G125" t="str">
            <v>čs</v>
          </cell>
          <cell r="H125" t="str">
            <v>1.MGC Děkanka Praha</v>
          </cell>
          <cell r="I125">
            <v>5</v>
          </cell>
        </row>
        <row r="126">
          <cell r="B126">
            <v>1397</v>
          </cell>
          <cell r="C126" t="str">
            <v>Vyška</v>
          </cell>
          <cell r="D126" t="str">
            <v> Radek</v>
          </cell>
          <cell r="E126" t="str">
            <v>M</v>
          </cell>
          <cell r="F126" t="str">
            <v>m</v>
          </cell>
          <cell r="G126" t="str">
            <v>mj</v>
          </cell>
          <cell r="H126" t="str">
            <v>ME Blansko</v>
          </cell>
          <cell r="I126">
            <v>3</v>
          </cell>
        </row>
        <row r="127">
          <cell r="B127">
            <v>1403</v>
          </cell>
          <cell r="C127" t="str">
            <v>Rimpler</v>
          </cell>
          <cell r="D127" t="str">
            <v>Jiří</v>
          </cell>
          <cell r="E127" t="str">
            <v>M</v>
          </cell>
          <cell r="F127" t="str">
            <v>m</v>
          </cell>
          <cell r="G127" t="str">
            <v>mj</v>
          </cell>
          <cell r="H127" t="str">
            <v>MGC Jedovnice</v>
          </cell>
          <cell r="I127">
            <v>3</v>
          </cell>
        </row>
        <row r="128">
          <cell r="B128">
            <v>1407</v>
          </cell>
          <cell r="C128" t="str">
            <v>Vozár</v>
          </cell>
          <cell r="D128" t="str">
            <v>Josef</v>
          </cell>
          <cell r="E128" t="str">
            <v>M</v>
          </cell>
          <cell r="F128" t="str">
            <v>č</v>
          </cell>
          <cell r="G128" t="str">
            <v>čs</v>
          </cell>
          <cell r="H128" t="str">
            <v>SK TEMPO Praha</v>
          </cell>
          <cell r="I128" t="str">
            <v>M</v>
          </cell>
        </row>
        <row r="129">
          <cell r="B129">
            <v>1431</v>
          </cell>
          <cell r="C129" t="str">
            <v>Doleželová</v>
          </cell>
          <cell r="D129" t="str">
            <v>Lenka</v>
          </cell>
          <cell r="E129" t="str">
            <v>Z</v>
          </cell>
          <cell r="F129" t="str">
            <v>m</v>
          </cell>
          <cell r="G129" t="str">
            <v>mj</v>
          </cell>
          <cell r="H129" t="str">
            <v>1. DGC Bystřice p. H.</v>
          </cell>
          <cell r="I129" t="str">
            <v>M</v>
          </cell>
        </row>
        <row r="130">
          <cell r="B130">
            <v>1435</v>
          </cell>
          <cell r="C130" t="str">
            <v>Vejražka</v>
          </cell>
          <cell r="D130" t="str">
            <v>Alan</v>
          </cell>
          <cell r="E130" t="str">
            <v>M</v>
          </cell>
          <cell r="F130" t="str">
            <v>č</v>
          </cell>
          <cell r="G130" t="str">
            <v>čz</v>
          </cell>
          <cell r="H130" t="str">
            <v>TJ MTG Hraničář Cheb</v>
          </cell>
          <cell r="I130">
            <v>4</v>
          </cell>
        </row>
        <row r="131">
          <cell r="B131">
            <v>1450</v>
          </cell>
          <cell r="C131" t="str">
            <v>Adam</v>
          </cell>
          <cell r="D131" t="str">
            <v>Jaroslav</v>
          </cell>
          <cell r="E131" t="str">
            <v>M</v>
          </cell>
          <cell r="F131" t="str">
            <v>č</v>
          </cell>
          <cell r="G131" t="str">
            <v>čs</v>
          </cell>
          <cell r="H131" t="str">
            <v>SMG 2000 Ústí n. L.</v>
          </cell>
          <cell r="I131">
            <v>3</v>
          </cell>
        </row>
        <row r="132">
          <cell r="B132">
            <v>1478</v>
          </cell>
          <cell r="C132" t="str">
            <v>Fiedlerová</v>
          </cell>
          <cell r="D132" t="str">
            <v>Jaroslava</v>
          </cell>
          <cell r="E132" t="str">
            <v>Z</v>
          </cell>
          <cell r="F132" t="str">
            <v>č</v>
          </cell>
          <cell r="G132" t="str">
            <v>čz</v>
          </cell>
          <cell r="H132" t="str">
            <v>SK GC Františkovy Lázně</v>
          </cell>
          <cell r="I132">
            <v>1</v>
          </cell>
        </row>
        <row r="133">
          <cell r="B133">
            <v>1510</v>
          </cell>
          <cell r="C133" t="str">
            <v>Navrátil</v>
          </cell>
          <cell r="D133" t="str">
            <v> Tomáš</v>
          </cell>
          <cell r="E133" t="str">
            <v>M</v>
          </cell>
          <cell r="F133" t="str">
            <v>m</v>
          </cell>
          <cell r="G133" t="str">
            <v>ms</v>
          </cell>
          <cell r="H133" t="str">
            <v>MGC Olomouc</v>
          </cell>
          <cell r="I133">
            <v>2</v>
          </cell>
        </row>
        <row r="134">
          <cell r="B134">
            <v>1521</v>
          </cell>
          <cell r="C134" t="str">
            <v>Šebela</v>
          </cell>
          <cell r="D134" t="str">
            <v>Marcel</v>
          </cell>
          <cell r="E134" t="str">
            <v>M</v>
          </cell>
          <cell r="F134" t="str">
            <v>m</v>
          </cell>
          <cell r="G134" t="str">
            <v>mj</v>
          </cell>
          <cell r="H134" t="str">
            <v>MGC Jedovnice</v>
          </cell>
          <cell r="I134">
            <v>5</v>
          </cell>
        </row>
        <row r="135">
          <cell r="B135">
            <v>1537</v>
          </cell>
          <cell r="C135" t="str">
            <v>Šmerda</v>
          </cell>
          <cell r="D135" t="str">
            <v>Kamil</v>
          </cell>
          <cell r="E135" t="str">
            <v>M</v>
          </cell>
          <cell r="F135" t="str">
            <v>m</v>
          </cell>
          <cell r="G135" t="str">
            <v>mj</v>
          </cell>
          <cell r="H135" t="str">
            <v>ME Blansko</v>
          </cell>
          <cell r="I135">
            <v>5</v>
          </cell>
        </row>
        <row r="136">
          <cell r="B136">
            <v>1542</v>
          </cell>
          <cell r="C136" t="str">
            <v>Bystřický</v>
          </cell>
          <cell r="D136" t="str">
            <v>Tomáš</v>
          </cell>
          <cell r="E136" t="str">
            <v>M</v>
          </cell>
          <cell r="F136" t="str">
            <v>č</v>
          </cell>
          <cell r="G136" t="str">
            <v>čz</v>
          </cell>
          <cell r="H136" t="str">
            <v>GC 85 Rakovník</v>
          </cell>
          <cell r="I136">
            <v>1</v>
          </cell>
        </row>
        <row r="137">
          <cell r="B137">
            <v>1559</v>
          </cell>
          <cell r="C137" t="str">
            <v>Král</v>
          </cell>
          <cell r="D137" t="str">
            <v>Martin</v>
          </cell>
          <cell r="E137" t="str">
            <v>M</v>
          </cell>
          <cell r="F137" t="str">
            <v>m</v>
          </cell>
          <cell r="G137" t="str">
            <v>ms</v>
          </cell>
          <cell r="H137" t="str">
            <v>KDG Šternberk</v>
          </cell>
          <cell r="I137">
            <v>5</v>
          </cell>
        </row>
        <row r="138">
          <cell r="B138">
            <v>1578</v>
          </cell>
          <cell r="C138" t="str">
            <v>Klingerová</v>
          </cell>
          <cell r="D138" t="str">
            <v>Renata</v>
          </cell>
          <cell r="E138" t="str">
            <v>Z</v>
          </cell>
          <cell r="F138" t="str">
            <v>č</v>
          </cell>
          <cell r="G138" t="str">
            <v>čs</v>
          </cell>
          <cell r="H138" t="str">
            <v>MG SEBA Tanvald</v>
          </cell>
          <cell r="I138">
            <v>5</v>
          </cell>
        </row>
        <row r="139">
          <cell r="B139">
            <v>1597</v>
          </cell>
          <cell r="C139" t="str">
            <v>Hruška</v>
          </cell>
          <cell r="D139" t="str">
            <v>Michal</v>
          </cell>
          <cell r="E139" t="str">
            <v>M</v>
          </cell>
          <cell r="F139" t="str">
            <v>č</v>
          </cell>
          <cell r="G139" t="str">
            <v>čs</v>
          </cell>
          <cell r="H139" t="str">
            <v>SK TEMPO Praha</v>
          </cell>
          <cell r="I139">
            <v>3</v>
          </cell>
        </row>
        <row r="140">
          <cell r="B140">
            <v>1599</v>
          </cell>
          <cell r="C140" t="str">
            <v>Linhart</v>
          </cell>
          <cell r="D140" t="str">
            <v>Ladislav</v>
          </cell>
          <cell r="E140" t="str">
            <v>M</v>
          </cell>
          <cell r="F140" t="str">
            <v>č</v>
          </cell>
          <cell r="G140" t="str">
            <v>čs</v>
          </cell>
          <cell r="H140" t="str">
            <v>SK TEMPO Praha</v>
          </cell>
          <cell r="I140">
            <v>2</v>
          </cell>
        </row>
        <row r="141">
          <cell r="B141">
            <v>1602</v>
          </cell>
          <cell r="C141" t="str">
            <v>Perglová</v>
          </cell>
          <cell r="D141" t="str">
            <v>Anděla</v>
          </cell>
          <cell r="E141" t="str">
            <v>Z</v>
          </cell>
          <cell r="F141" t="str">
            <v>č</v>
          </cell>
          <cell r="G141" t="str">
            <v>čs</v>
          </cell>
          <cell r="H141" t="str">
            <v>SMG 2000 Ústí n. L.</v>
          </cell>
          <cell r="I141">
            <v>4</v>
          </cell>
        </row>
        <row r="142">
          <cell r="B142">
            <v>1621</v>
          </cell>
          <cell r="C142" t="str">
            <v>Staněk</v>
          </cell>
          <cell r="D142" t="str">
            <v>Stanislav</v>
          </cell>
          <cell r="E142" t="str">
            <v>M</v>
          </cell>
          <cell r="F142" t="str">
            <v>č</v>
          </cell>
          <cell r="G142" t="str">
            <v>čz</v>
          </cell>
          <cell r="H142" t="str">
            <v>GC 85 Rakovník</v>
          </cell>
          <cell r="I142" t="str">
            <v>M</v>
          </cell>
        </row>
        <row r="143">
          <cell r="B143">
            <v>1643</v>
          </cell>
          <cell r="C143" t="str">
            <v>Klimentová</v>
          </cell>
          <cell r="D143" t="str">
            <v>Soňa</v>
          </cell>
          <cell r="E143" t="str">
            <v>Z</v>
          </cell>
          <cell r="F143" t="str">
            <v>m</v>
          </cell>
          <cell r="G143" t="str">
            <v>ms</v>
          </cell>
          <cell r="H143" t="str">
            <v>MGC Olomouc</v>
          </cell>
          <cell r="I143">
            <v>4</v>
          </cell>
        </row>
        <row r="144">
          <cell r="B144">
            <v>1650</v>
          </cell>
          <cell r="C144" t="str">
            <v>Fischer</v>
          </cell>
          <cell r="D144" t="str">
            <v>Richard</v>
          </cell>
          <cell r="E144" t="str">
            <v>M</v>
          </cell>
          <cell r="F144" t="str">
            <v>č</v>
          </cell>
          <cell r="G144" t="str">
            <v>čs</v>
          </cell>
          <cell r="H144" t="str">
            <v>SMG 2000 Ústí n. L.</v>
          </cell>
          <cell r="I144">
            <v>3</v>
          </cell>
        </row>
        <row r="145">
          <cell r="B145">
            <v>1652</v>
          </cell>
          <cell r="C145" t="str">
            <v>Ječný</v>
          </cell>
          <cell r="D145" t="str">
            <v>Milan</v>
          </cell>
          <cell r="E145" t="str">
            <v>M</v>
          </cell>
          <cell r="F145" t="str">
            <v>č</v>
          </cell>
          <cell r="G145" t="str">
            <v>čs</v>
          </cell>
          <cell r="H145" t="str">
            <v>SK TEMPO Praha</v>
          </cell>
          <cell r="I145" t="str">
            <v>M</v>
          </cell>
        </row>
        <row r="146">
          <cell r="B146">
            <v>1653</v>
          </cell>
          <cell r="C146" t="str">
            <v>Komada</v>
          </cell>
          <cell r="D146" t="str">
            <v>Ondřej</v>
          </cell>
          <cell r="E146" t="str">
            <v>S</v>
          </cell>
          <cell r="F146" t="str">
            <v>č</v>
          </cell>
          <cell r="G146" t="str">
            <v>čs</v>
          </cell>
          <cell r="H146" t="str">
            <v>SMG 2000 Ústí n. L.</v>
          </cell>
          <cell r="I146">
            <v>1</v>
          </cell>
        </row>
        <row r="147">
          <cell r="B147">
            <v>1654</v>
          </cell>
          <cell r="C147" t="str">
            <v>Liška</v>
          </cell>
          <cell r="D147" t="str">
            <v>Michal</v>
          </cell>
          <cell r="E147" t="str">
            <v>M</v>
          </cell>
          <cell r="F147" t="str">
            <v>č</v>
          </cell>
          <cell r="G147" t="str">
            <v>čs</v>
          </cell>
          <cell r="H147" t="str">
            <v>SK TEMPO Praha</v>
          </cell>
          <cell r="I147">
            <v>2</v>
          </cell>
        </row>
        <row r="148">
          <cell r="B148">
            <v>1659</v>
          </cell>
          <cell r="C148" t="str">
            <v>Vondrák</v>
          </cell>
          <cell r="D148" t="str">
            <v>Michal</v>
          </cell>
          <cell r="E148" t="str">
            <v>S</v>
          </cell>
          <cell r="F148" t="str">
            <v>č</v>
          </cell>
          <cell r="G148" t="str">
            <v>čs</v>
          </cell>
          <cell r="H148" t="str">
            <v>SK Oáza Praha</v>
          </cell>
          <cell r="I148">
            <v>2</v>
          </cell>
        </row>
        <row r="149">
          <cell r="B149">
            <v>1660</v>
          </cell>
          <cell r="C149" t="str">
            <v>Vondráková</v>
          </cell>
          <cell r="D149" t="str">
            <v>Milena</v>
          </cell>
          <cell r="E149" t="str">
            <v>Z</v>
          </cell>
          <cell r="F149" t="str">
            <v>č</v>
          </cell>
          <cell r="G149" t="str">
            <v>čs</v>
          </cell>
          <cell r="H149" t="str">
            <v>SK Oáza Praha</v>
          </cell>
          <cell r="I149">
            <v>2</v>
          </cell>
        </row>
        <row r="150">
          <cell r="B150">
            <v>1670</v>
          </cell>
          <cell r="C150" t="str">
            <v>Grünvald</v>
          </cell>
          <cell r="D150" t="str">
            <v>Jaroslav</v>
          </cell>
          <cell r="E150" t="str">
            <v>S</v>
          </cell>
          <cell r="F150" t="str">
            <v>č</v>
          </cell>
          <cell r="G150" t="str">
            <v>čs</v>
          </cell>
          <cell r="H150" t="str">
            <v>1.MGC Děkanka Praha</v>
          </cell>
          <cell r="I150">
            <v>4</v>
          </cell>
        </row>
        <row r="151">
          <cell r="B151">
            <v>1689</v>
          </cell>
          <cell r="C151" t="str">
            <v>Dočkalová</v>
          </cell>
          <cell r="D151" t="str">
            <v>Jana</v>
          </cell>
          <cell r="E151" t="str">
            <v>Z</v>
          </cell>
          <cell r="F151" t="str">
            <v>č</v>
          </cell>
          <cell r="G151" t="str">
            <v>čz</v>
          </cell>
          <cell r="H151" t="str">
            <v>SK GC Františkovy Lázně</v>
          </cell>
          <cell r="I151" t="str">
            <v>M</v>
          </cell>
        </row>
        <row r="152">
          <cell r="B152">
            <v>1710</v>
          </cell>
          <cell r="C152" t="str">
            <v>Svoboda</v>
          </cell>
          <cell r="D152" t="str">
            <v>Martin</v>
          </cell>
          <cell r="E152" t="str">
            <v>M</v>
          </cell>
          <cell r="F152" t="str">
            <v>m</v>
          </cell>
          <cell r="G152" t="str">
            <v>mj</v>
          </cell>
          <cell r="H152" t="str">
            <v>MGC 90 Brno</v>
          </cell>
          <cell r="I152">
            <v>2</v>
          </cell>
        </row>
        <row r="153">
          <cell r="B153">
            <v>1711</v>
          </cell>
          <cell r="C153" t="str">
            <v>Schreiberová</v>
          </cell>
          <cell r="D153" t="str">
            <v>Martina</v>
          </cell>
          <cell r="E153" t="str">
            <v>Z</v>
          </cell>
          <cell r="F153" t="str">
            <v>m</v>
          </cell>
          <cell r="G153" t="str">
            <v>ms</v>
          </cell>
          <cell r="H153" t="str">
            <v>MGT PLUPO Vratimov</v>
          </cell>
          <cell r="I153">
            <v>1</v>
          </cell>
        </row>
        <row r="154">
          <cell r="B154">
            <v>1712</v>
          </cell>
          <cell r="C154" t="str">
            <v>Šenkyřík</v>
          </cell>
          <cell r="D154" t="str">
            <v>Vít</v>
          </cell>
          <cell r="E154" t="str">
            <v>M</v>
          </cell>
          <cell r="F154" t="str">
            <v>m</v>
          </cell>
          <cell r="G154" t="str">
            <v>mj</v>
          </cell>
          <cell r="H154" t="str">
            <v>MGC Jedovnice</v>
          </cell>
          <cell r="I154">
            <v>3</v>
          </cell>
        </row>
        <row r="155">
          <cell r="B155">
            <v>1727</v>
          </cell>
          <cell r="C155" t="str">
            <v>Bláha</v>
          </cell>
          <cell r="D155" t="str">
            <v>Petr</v>
          </cell>
          <cell r="E155" t="str">
            <v>M</v>
          </cell>
          <cell r="F155" t="str">
            <v>m</v>
          </cell>
          <cell r="G155" t="str">
            <v>mj</v>
          </cell>
          <cell r="H155" t="str">
            <v>ME Blansko</v>
          </cell>
          <cell r="I155">
            <v>5</v>
          </cell>
        </row>
        <row r="156">
          <cell r="B156">
            <v>1729</v>
          </cell>
          <cell r="C156" t="str">
            <v>Rak</v>
          </cell>
          <cell r="D156" t="str">
            <v>Antonín</v>
          </cell>
          <cell r="E156" t="str">
            <v>M</v>
          </cell>
          <cell r="F156" t="str">
            <v>č</v>
          </cell>
          <cell r="G156" t="str">
            <v>čs</v>
          </cell>
          <cell r="H156" t="str">
            <v>SK TEMPO Praha</v>
          </cell>
          <cell r="I156">
            <v>2</v>
          </cell>
        </row>
        <row r="157">
          <cell r="B157">
            <v>1733</v>
          </cell>
          <cell r="C157" t="str">
            <v>Krecl</v>
          </cell>
          <cell r="D157" t="str">
            <v>Mojmír</v>
          </cell>
          <cell r="E157" t="str">
            <v>M</v>
          </cell>
          <cell r="F157" t="str">
            <v>m</v>
          </cell>
          <cell r="G157" t="str">
            <v>ms</v>
          </cell>
          <cell r="H157" t="str">
            <v>MGT PLUPO Vratimov</v>
          </cell>
          <cell r="I157">
            <v>2</v>
          </cell>
        </row>
        <row r="158">
          <cell r="B158">
            <v>1735</v>
          </cell>
          <cell r="C158" t="str">
            <v>Martínek</v>
          </cell>
          <cell r="D158" t="str">
            <v>Ivo</v>
          </cell>
          <cell r="E158" t="str">
            <v>M</v>
          </cell>
          <cell r="F158" t="str">
            <v>č</v>
          </cell>
          <cell r="G158" t="str">
            <v>čs</v>
          </cell>
          <cell r="H158" t="str">
            <v>MGC Hradečtí Orli</v>
          </cell>
          <cell r="I158">
            <v>4</v>
          </cell>
        </row>
        <row r="159">
          <cell r="B159">
            <v>1756</v>
          </cell>
          <cell r="C159" t="str">
            <v>Bureš</v>
          </cell>
          <cell r="D159" t="str">
            <v>Zdeněk</v>
          </cell>
          <cell r="E159" t="str">
            <v>M</v>
          </cell>
          <cell r="F159" t="str">
            <v>m</v>
          </cell>
          <cell r="G159" t="str">
            <v>mj</v>
          </cell>
          <cell r="H159" t="str">
            <v>KDG Tovačov</v>
          </cell>
          <cell r="I159">
            <v>2</v>
          </cell>
        </row>
        <row r="160">
          <cell r="B160">
            <v>1771</v>
          </cell>
          <cell r="C160" t="str">
            <v>Vysloužil</v>
          </cell>
          <cell r="D160" t="str">
            <v>Tomáš</v>
          </cell>
          <cell r="E160" t="str">
            <v>M</v>
          </cell>
          <cell r="F160" t="str">
            <v>č</v>
          </cell>
          <cell r="G160" t="str">
            <v>čs</v>
          </cell>
          <cell r="H160" t="str">
            <v>MGC Hradečtí Orli</v>
          </cell>
          <cell r="I160">
            <v>5</v>
          </cell>
        </row>
        <row r="161">
          <cell r="B161">
            <v>1778</v>
          </cell>
          <cell r="C161" t="str">
            <v>Komadová</v>
          </cell>
          <cell r="D161" t="str">
            <v>Miroslava</v>
          </cell>
          <cell r="E161" t="str">
            <v>Z</v>
          </cell>
          <cell r="F161" t="str">
            <v>č</v>
          </cell>
          <cell r="G161" t="str">
            <v>čs</v>
          </cell>
          <cell r="H161" t="str">
            <v>SMG 2000 Ústí n. L.</v>
          </cell>
          <cell r="I161">
            <v>1</v>
          </cell>
        </row>
        <row r="162">
          <cell r="B162">
            <v>1780</v>
          </cell>
          <cell r="C162" t="str">
            <v>Tupý</v>
          </cell>
          <cell r="D162" t="str">
            <v>Radek</v>
          </cell>
          <cell r="E162" t="str">
            <v>M</v>
          </cell>
          <cell r="F162" t="str">
            <v>č</v>
          </cell>
          <cell r="G162" t="str">
            <v>čs</v>
          </cell>
          <cell r="H162" t="str">
            <v>SMG 2000 Ústí n. L.</v>
          </cell>
          <cell r="I162">
            <v>5</v>
          </cell>
        </row>
        <row r="163">
          <cell r="B163">
            <v>1788</v>
          </cell>
          <cell r="C163" t="str">
            <v>Pustofková</v>
          </cell>
          <cell r="D163" t="str">
            <v>Renata</v>
          </cell>
          <cell r="E163" t="str">
            <v>Z</v>
          </cell>
          <cell r="F163" t="str">
            <v>m</v>
          </cell>
          <cell r="G163" t="str">
            <v>ms</v>
          </cell>
          <cell r="H163" t="str">
            <v>MGC Olomouc</v>
          </cell>
          <cell r="I163">
            <v>4</v>
          </cell>
        </row>
        <row r="164">
          <cell r="B164">
            <v>1791</v>
          </cell>
          <cell r="C164" t="str">
            <v>Dočkal</v>
          </cell>
          <cell r="D164" t="str">
            <v>Lubomír</v>
          </cell>
          <cell r="E164" t="str">
            <v>M</v>
          </cell>
          <cell r="F164" t="str">
            <v>č</v>
          </cell>
          <cell r="G164" t="str">
            <v>čz</v>
          </cell>
          <cell r="H164" t="str">
            <v>SK GC Františkovy Lázně</v>
          </cell>
          <cell r="I164">
            <v>1</v>
          </cell>
        </row>
        <row r="165">
          <cell r="B165">
            <v>1799</v>
          </cell>
          <cell r="C165" t="str">
            <v>Fried</v>
          </cell>
          <cell r="D165" t="str">
            <v>Zdeněk</v>
          </cell>
          <cell r="E165" t="str">
            <v>S</v>
          </cell>
          <cell r="F165" t="str">
            <v>č</v>
          </cell>
          <cell r="G165" t="str">
            <v>čs</v>
          </cell>
          <cell r="H165" t="str">
            <v>1.MGC Děkanka Praha</v>
          </cell>
          <cell r="I165">
            <v>3</v>
          </cell>
        </row>
        <row r="166">
          <cell r="B166">
            <v>1801</v>
          </cell>
          <cell r="C166" t="str">
            <v>Unzeitigová</v>
          </cell>
          <cell r="D166" t="str">
            <v>Blanka</v>
          </cell>
          <cell r="E166" t="str">
            <v>Z</v>
          </cell>
          <cell r="F166" t="str">
            <v>č</v>
          </cell>
          <cell r="G166" t="str">
            <v>čs</v>
          </cell>
          <cell r="H166" t="str">
            <v>TJ Unex Uničov</v>
          </cell>
          <cell r="I166">
            <v>5</v>
          </cell>
        </row>
        <row r="167">
          <cell r="B167">
            <v>1803</v>
          </cell>
          <cell r="C167" t="str">
            <v>Pohajda</v>
          </cell>
          <cell r="D167" t="str">
            <v>David</v>
          </cell>
          <cell r="E167" t="str">
            <v>M</v>
          </cell>
          <cell r="F167" t="str">
            <v>m</v>
          </cell>
          <cell r="G167" t="str">
            <v>mj</v>
          </cell>
          <cell r="H167" t="str">
            <v>1. DGC Bystřice p. H.</v>
          </cell>
          <cell r="I167">
            <v>5</v>
          </cell>
        </row>
        <row r="168">
          <cell r="B168">
            <v>1805</v>
          </cell>
          <cell r="C168" t="str">
            <v>Kučera</v>
          </cell>
          <cell r="D168" t="str">
            <v>Martin</v>
          </cell>
          <cell r="E168" t="str">
            <v>M</v>
          </cell>
          <cell r="F168" t="str">
            <v>m</v>
          </cell>
          <cell r="G168" t="str">
            <v>mj</v>
          </cell>
          <cell r="H168" t="str">
            <v>KDG Tovačov</v>
          </cell>
          <cell r="I168">
            <v>5</v>
          </cell>
        </row>
        <row r="169">
          <cell r="B169">
            <v>1814</v>
          </cell>
          <cell r="C169" t="str">
            <v>Techmann</v>
          </cell>
          <cell r="D169" t="str">
            <v>Ondřej</v>
          </cell>
          <cell r="E169" t="str">
            <v>M</v>
          </cell>
          <cell r="F169" t="str">
            <v>m</v>
          </cell>
          <cell r="G169" t="str">
            <v>ms</v>
          </cell>
          <cell r="H169" t="str">
            <v>MGT PLUPO Vratimov</v>
          </cell>
          <cell r="I169">
            <v>4</v>
          </cell>
        </row>
        <row r="170">
          <cell r="B170">
            <v>1815</v>
          </cell>
          <cell r="C170" t="str">
            <v>Techmann</v>
          </cell>
          <cell r="D170" t="str">
            <v>Jiří</v>
          </cell>
          <cell r="E170" t="str">
            <v>S</v>
          </cell>
          <cell r="F170" t="str">
            <v>m</v>
          </cell>
          <cell r="G170" t="str">
            <v>ms</v>
          </cell>
          <cell r="H170" t="str">
            <v>MGC Olomouc</v>
          </cell>
          <cell r="I170">
            <v>3</v>
          </cell>
        </row>
        <row r="171">
          <cell r="B171">
            <v>1834</v>
          </cell>
          <cell r="C171" t="str">
            <v>Landa</v>
          </cell>
          <cell r="D171" t="str">
            <v>Pavel</v>
          </cell>
          <cell r="E171" t="str">
            <v>M</v>
          </cell>
          <cell r="F171" t="str">
            <v>č</v>
          </cell>
          <cell r="G171" t="str">
            <v>čz</v>
          </cell>
          <cell r="H171" t="str">
            <v>SK GC Františkovy Lázně</v>
          </cell>
          <cell r="I171">
            <v>2</v>
          </cell>
        </row>
        <row r="172">
          <cell r="B172">
            <v>1835</v>
          </cell>
          <cell r="C172" t="str">
            <v>Urbánek</v>
          </cell>
          <cell r="D172" t="str">
            <v>Michael</v>
          </cell>
          <cell r="E172" t="str">
            <v>M</v>
          </cell>
          <cell r="F172" t="str">
            <v>m</v>
          </cell>
          <cell r="G172" t="str">
            <v>mj</v>
          </cell>
          <cell r="H172" t="str">
            <v>MGC 90 Brno</v>
          </cell>
          <cell r="I172" t="str">
            <v>M</v>
          </cell>
        </row>
        <row r="173">
          <cell r="B173">
            <v>1839</v>
          </cell>
          <cell r="C173" t="str">
            <v>Janík</v>
          </cell>
          <cell r="D173" t="str">
            <v> Pavel</v>
          </cell>
          <cell r="E173" t="str">
            <v>M</v>
          </cell>
          <cell r="F173" t="str">
            <v>m</v>
          </cell>
          <cell r="G173" t="str">
            <v>mj</v>
          </cell>
          <cell r="H173" t="str">
            <v>MGC 90 Brno</v>
          </cell>
          <cell r="I173">
            <v>5</v>
          </cell>
        </row>
        <row r="174">
          <cell r="B174">
            <v>1844</v>
          </cell>
          <cell r="C174" t="str">
            <v>Geržová</v>
          </cell>
          <cell r="D174" t="str">
            <v>Pavlína </v>
          </cell>
          <cell r="E174" t="str">
            <v>Z</v>
          </cell>
          <cell r="F174" t="str">
            <v>m</v>
          </cell>
          <cell r="G174" t="str">
            <v>ms</v>
          </cell>
          <cell r="H174" t="str">
            <v>MGC Olomouc</v>
          </cell>
          <cell r="I174">
            <v>2</v>
          </cell>
        </row>
        <row r="175">
          <cell r="B175">
            <v>1852</v>
          </cell>
          <cell r="C175" t="str">
            <v>Šíbl</v>
          </cell>
          <cell r="D175" t="str">
            <v>Zbyněk</v>
          </cell>
          <cell r="E175" t="str">
            <v>M</v>
          </cell>
          <cell r="F175" t="str">
            <v>m</v>
          </cell>
          <cell r="G175" t="str">
            <v>mj</v>
          </cell>
          <cell r="H175" t="str">
            <v>KDG Tovačov</v>
          </cell>
          <cell r="I175">
            <v>1</v>
          </cell>
        </row>
        <row r="176">
          <cell r="B176">
            <v>1858</v>
          </cell>
          <cell r="C176" t="str">
            <v>Vlasák</v>
          </cell>
          <cell r="D176" t="str">
            <v>Roman</v>
          </cell>
          <cell r="E176" t="str">
            <v>M</v>
          </cell>
          <cell r="F176" t="str">
            <v>č</v>
          </cell>
          <cell r="G176" t="str">
            <v>čs</v>
          </cell>
          <cell r="H176" t="str">
            <v>SMG 2000 Ústí n. L.</v>
          </cell>
          <cell r="I176">
            <v>3</v>
          </cell>
        </row>
        <row r="177">
          <cell r="B177">
            <v>1882</v>
          </cell>
          <cell r="C177" t="str">
            <v>Jirásek</v>
          </cell>
          <cell r="D177" t="str">
            <v>Jiří</v>
          </cell>
          <cell r="E177" t="str">
            <v>M</v>
          </cell>
          <cell r="F177" t="str">
            <v>č</v>
          </cell>
          <cell r="G177" t="str">
            <v>čs</v>
          </cell>
          <cell r="H177" t="str">
            <v>SK TEMPO Praha</v>
          </cell>
          <cell r="I177">
            <v>2</v>
          </cell>
        </row>
        <row r="178">
          <cell r="B178">
            <v>1890</v>
          </cell>
          <cell r="C178" t="str">
            <v>Dvořáček</v>
          </cell>
          <cell r="D178" t="str">
            <v>Mojmír</v>
          </cell>
          <cell r="E178" t="str">
            <v>M</v>
          </cell>
          <cell r="F178" t="str">
            <v>m</v>
          </cell>
          <cell r="G178" t="str">
            <v>mj</v>
          </cell>
          <cell r="H178" t="str">
            <v>MGC 90 Brno</v>
          </cell>
          <cell r="I178">
            <v>4</v>
          </cell>
        </row>
        <row r="179">
          <cell r="B179">
            <v>1892</v>
          </cell>
          <cell r="C179" t="str">
            <v>Pohanka</v>
          </cell>
          <cell r="D179" t="str">
            <v>Pavel</v>
          </cell>
          <cell r="E179" t="str">
            <v>M</v>
          </cell>
          <cell r="F179" t="str">
            <v>m</v>
          </cell>
          <cell r="G179" t="str">
            <v>mj</v>
          </cell>
          <cell r="H179" t="str">
            <v>MGC 90 Brno</v>
          </cell>
          <cell r="I179">
            <v>3</v>
          </cell>
        </row>
        <row r="180">
          <cell r="B180">
            <v>1893</v>
          </cell>
          <cell r="C180" t="str">
            <v>Žaloudek</v>
          </cell>
          <cell r="D180" t="str">
            <v>Martin</v>
          </cell>
          <cell r="E180" t="str">
            <v>M</v>
          </cell>
          <cell r="F180" t="str">
            <v>m</v>
          </cell>
          <cell r="G180" t="str">
            <v>mj</v>
          </cell>
          <cell r="H180" t="str">
            <v>MGC 90 Brno</v>
          </cell>
          <cell r="I180" t="str">
            <v>M</v>
          </cell>
        </row>
        <row r="181">
          <cell r="B181">
            <v>1902</v>
          </cell>
          <cell r="C181" t="str">
            <v>Sedláček</v>
          </cell>
          <cell r="D181" t="str">
            <v>Břetislav </v>
          </cell>
          <cell r="E181" t="str">
            <v>M</v>
          </cell>
          <cell r="F181" t="str">
            <v>m</v>
          </cell>
          <cell r="G181" t="str">
            <v>ms</v>
          </cell>
          <cell r="H181" t="str">
            <v>MGT PLUPO Vratimov</v>
          </cell>
          <cell r="I181">
            <v>3</v>
          </cell>
        </row>
        <row r="182">
          <cell r="B182">
            <v>1914</v>
          </cell>
          <cell r="C182" t="str">
            <v>Meštrovič</v>
          </cell>
          <cell r="D182" t="str">
            <v>Vladimír</v>
          </cell>
          <cell r="E182" t="str">
            <v>M</v>
          </cell>
          <cell r="F182" t="str">
            <v>č</v>
          </cell>
          <cell r="G182" t="str">
            <v>čs</v>
          </cell>
          <cell r="H182" t="str">
            <v>SMG 2000 Ústí n. L.</v>
          </cell>
          <cell r="I182">
            <v>5</v>
          </cell>
        </row>
        <row r="183">
          <cell r="B183">
            <v>1923</v>
          </cell>
          <cell r="C183" t="str">
            <v>Mucha</v>
          </cell>
          <cell r="D183" t="str">
            <v>Josef</v>
          </cell>
          <cell r="E183" t="str">
            <v>S</v>
          </cell>
          <cell r="F183" t="str">
            <v>m</v>
          </cell>
          <cell r="G183" t="str">
            <v>mj</v>
          </cell>
          <cell r="H183" t="str">
            <v>MGC Jedovnice</v>
          </cell>
          <cell r="I183">
            <v>3</v>
          </cell>
        </row>
        <row r="184">
          <cell r="B184">
            <v>1934</v>
          </cell>
          <cell r="C184" t="str">
            <v>Gerža</v>
          </cell>
          <cell r="D184" t="str">
            <v>Pavel</v>
          </cell>
          <cell r="E184" t="str">
            <v>Jz</v>
          </cell>
          <cell r="F184" t="str">
            <v>m</v>
          </cell>
          <cell r="G184" t="str">
            <v>ms</v>
          </cell>
          <cell r="H184" t="str">
            <v>MGC Olomouc</v>
          </cell>
          <cell r="I184" t="str">
            <v>M</v>
          </cell>
        </row>
        <row r="185">
          <cell r="B185">
            <v>1938</v>
          </cell>
          <cell r="C185" t="str">
            <v>Broum</v>
          </cell>
          <cell r="D185" t="str">
            <v>Jan</v>
          </cell>
          <cell r="E185" t="str">
            <v>M</v>
          </cell>
          <cell r="F185" t="str">
            <v>m</v>
          </cell>
          <cell r="G185" t="str">
            <v>ms</v>
          </cell>
          <cell r="H185" t="str">
            <v>JR Golf Rychnov n.K.</v>
          </cell>
          <cell r="I185">
            <v>5</v>
          </cell>
        </row>
        <row r="186">
          <cell r="B186">
            <v>1945</v>
          </cell>
          <cell r="C186" t="str">
            <v>Techman</v>
          </cell>
          <cell r="D186" t="str">
            <v>Michal</v>
          </cell>
          <cell r="E186" t="str">
            <v>M</v>
          </cell>
          <cell r="F186" t="str">
            <v>m</v>
          </cell>
          <cell r="G186" t="str">
            <v>ms</v>
          </cell>
          <cell r="H186" t="str">
            <v>MGC Olomouc</v>
          </cell>
          <cell r="I186">
            <v>5</v>
          </cell>
        </row>
        <row r="187">
          <cell r="B187">
            <v>1947</v>
          </cell>
          <cell r="C187" t="str">
            <v>Sichrovský</v>
          </cell>
          <cell r="D187" t="str">
            <v>Artur</v>
          </cell>
          <cell r="E187" t="str">
            <v>S</v>
          </cell>
          <cell r="F187" t="str">
            <v>č</v>
          </cell>
          <cell r="G187" t="str">
            <v>čs</v>
          </cell>
          <cell r="H187" t="str">
            <v>1.MGC Děkanka Praha</v>
          </cell>
          <cell r="I187">
            <v>5</v>
          </cell>
        </row>
        <row r="188">
          <cell r="B188">
            <v>1952</v>
          </cell>
          <cell r="C188" t="str">
            <v>Gregor</v>
          </cell>
          <cell r="D188" t="str">
            <v>Tomáš</v>
          </cell>
          <cell r="E188" t="str">
            <v>M</v>
          </cell>
          <cell r="F188" t="str">
            <v>č</v>
          </cell>
          <cell r="G188" t="str">
            <v>čz</v>
          </cell>
          <cell r="H188" t="str">
            <v>GC 85 Rakovník</v>
          </cell>
          <cell r="I188">
            <v>4</v>
          </cell>
        </row>
        <row r="189">
          <cell r="B189">
            <v>1968</v>
          </cell>
          <cell r="C189" t="str">
            <v>Čech</v>
          </cell>
          <cell r="D189" t="str">
            <v>Lukáš </v>
          </cell>
          <cell r="E189" t="str">
            <v>M</v>
          </cell>
          <cell r="F189" t="str">
            <v>m</v>
          </cell>
          <cell r="G189" t="str">
            <v>ms</v>
          </cell>
          <cell r="H189" t="str">
            <v>MGT PLUPO Vratimov</v>
          </cell>
          <cell r="I189">
            <v>4</v>
          </cell>
        </row>
        <row r="190">
          <cell r="B190">
            <v>1975</v>
          </cell>
          <cell r="C190" t="str">
            <v>Hála</v>
          </cell>
          <cell r="D190" t="str">
            <v>Jan</v>
          </cell>
          <cell r="E190" t="str">
            <v>M</v>
          </cell>
          <cell r="F190" t="str">
            <v>č</v>
          </cell>
          <cell r="G190" t="str">
            <v>čs</v>
          </cell>
          <cell r="H190" t="str">
            <v>SK Oáza Praha</v>
          </cell>
          <cell r="I190">
            <v>3</v>
          </cell>
        </row>
        <row r="191">
          <cell r="B191">
            <v>1983</v>
          </cell>
          <cell r="C191" t="str">
            <v>Kudyn</v>
          </cell>
          <cell r="D191" t="str">
            <v>Pavel</v>
          </cell>
          <cell r="E191" t="str">
            <v>M</v>
          </cell>
          <cell r="F191" t="str">
            <v>č</v>
          </cell>
          <cell r="G191" t="str">
            <v>čs</v>
          </cell>
          <cell r="H191" t="str">
            <v>MGC Hradečtí Orli</v>
          </cell>
          <cell r="I191">
            <v>2</v>
          </cell>
        </row>
        <row r="192">
          <cell r="B192">
            <v>2034</v>
          </cell>
          <cell r="C192" t="str">
            <v>Doležel</v>
          </cell>
          <cell r="D192" t="str">
            <v>Jan</v>
          </cell>
          <cell r="E192" t="str">
            <v>J</v>
          </cell>
          <cell r="F192" t="str">
            <v>m</v>
          </cell>
          <cell r="G192" t="str">
            <v>mj</v>
          </cell>
          <cell r="H192" t="str">
            <v>MGC Holešov</v>
          </cell>
          <cell r="I192">
            <v>1</v>
          </cell>
        </row>
        <row r="193">
          <cell r="B193">
            <v>2038</v>
          </cell>
          <cell r="C193" t="str">
            <v>Šlapák</v>
          </cell>
          <cell r="D193" t="str">
            <v>Michal</v>
          </cell>
          <cell r="E193" t="str">
            <v>M</v>
          </cell>
          <cell r="F193" t="str">
            <v>č</v>
          </cell>
          <cell r="G193" t="str">
            <v>čz</v>
          </cell>
          <cell r="H193" t="str">
            <v>GC 85 Rakovník</v>
          </cell>
          <cell r="I193">
            <v>3</v>
          </cell>
        </row>
        <row r="194">
          <cell r="B194">
            <v>2047</v>
          </cell>
          <cell r="C194" t="str">
            <v>Turek</v>
          </cell>
          <cell r="D194" t="str">
            <v>Tomáš</v>
          </cell>
          <cell r="E194" t="str">
            <v>M</v>
          </cell>
          <cell r="F194" t="str">
            <v>č</v>
          </cell>
          <cell r="G194" t="str">
            <v>čs</v>
          </cell>
          <cell r="H194" t="str">
            <v>SMG 2000 Ústí n. L.</v>
          </cell>
          <cell r="I194">
            <v>5</v>
          </cell>
        </row>
        <row r="195">
          <cell r="B195">
            <v>2050</v>
          </cell>
          <cell r="C195" t="str">
            <v>Gregor</v>
          </cell>
          <cell r="D195" t="str">
            <v>Miloš</v>
          </cell>
          <cell r="E195" t="str">
            <v>M</v>
          </cell>
          <cell r="F195" t="str">
            <v>č</v>
          </cell>
          <cell r="G195" t="str">
            <v>čz</v>
          </cell>
          <cell r="H195" t="str">
            <v>GC 85 Rakovník</v>
          </cell>
          <cell r="I195">
            <v>2</v>
          </cell>
        </row>
        <row r="196">
          <cell r="B196">
            <v>2053</v>
          </cell>
          <cell r="C196" t="str">
            <v>Koubský</v>
          </cell>
          <cell r="D196" t="str">
            <v>Petr</v>
          </cell>
          <cell r="E196" t="str">
            <v>M</v>
          </cell>
          <cell r="F196" t="str">
            <v>m</v>
          </cell>
          <cell r="G196" t="str">
            <v>ms</v>
          </cell>
          <cell r="H196" t="str">
            <v>TJ UNEX Uničov</v>
          </cell>
          <cell r="I196">
            <v>4</v>
          </cell>
        </row>
        <row r="197">
          <cell r="B197">
            <v>2073</v>
          </cell>
          <cell r="C197" t="str">
            <v>Sluka</v>
          </cell>
          <cell r="D197" t="str">
            <v>Lukáš</v>
          </cell>
          <cell r="E197" t="str">
            <v>M</v>
          </cell>
          <cell r="F197" t="str">
            <v>m</v>
          </cell>
          <cell r="G197" t="str">
            <v>mj</v>
          </cell>
          <cell r="H197" t="str">
            <v>GK TAURUS Prostějov</v>
          </cell>
          <cell r="I197">
            <v>5</v>
          </cell>
        </row>
        <row r="198">
          <cell r="B198">
            <v>2076</v>
          </cell>
          <cell r="C198" t="str">
            <v>Ječný</v>
          </cell>
          <cell r="D198" t="str">
            <v>Martin</v>
          </cell>
          <cell r="E198" t="str">
            <v>M</v>
          </cell>
          <cell r="F198" t="str">
            <v>č</v>
          </cell>
          <cell r="G198" t="str">
            <v>čs</v>
          </cell>
          <cell r="H198" t="str">
            <v>SK TEMPO Praha</v>
          </cell>
          <cell r="I198" t="str">
            <v>M</v>
          </cell>
        </row>
        <row r="199">
          <cell r="B199">
            <v>2086</v>
          </cell>
          <cell r="C199" t="str">
            <v>Trnkal</v>
          </cell>
          <cell r="D199" t="str">
            <v>Milan</v>
          </cell>
          <cell r="E199" t="str">
            <v>M</v>
          </cell>
          <cell r="F199" t="str">
            <v>m</v>
          </cell>
          <cell r="G199" t="str">
            <v>mj</v>
          </cell>
          <cell r="H199" t="str">
            <v>KDG Tovačov</v>
          </cell>
          <cell r="I199">
            <v>4</v>
          </cell>
        </row>
        <row r="200">
          <cell r="B200">
            <v>2106</v>
          </cell>
          <cell r="C200" t="str">
            <v>Rendl</v>
          </cell>
          <cell r="D200" t="str">
            <v>Aleš</v>
          </cell>
          <cell r="E200" t="str">
            <v>M</v>
          </cell>
          <cell r="F200" t="str">
            <v>č</v>
          </cell>
          <cell r="G200" t="str">
            <v>čz</v>
          </cell>
          <cell r="H200" t="str">
            <v>SK GC Františkovy Lázně</v>
          </cell>
          <cell r="I200">
            <v>3</v>
          </cell>
        </row>
        <row r="201">
          <cell r="B201">
            <v>2107</v>
          </cell>
          <cell r="C201" t="str">
            <v>Ječná</v>
          </cell>
          <cell r="D201" t="str">
            <v>Ivana</v>
          </cell>
          <cell r="E201" t="str">
            <v>Z</v>
          </cell>
          <cell r="F201" t="str">
            <v>č</v>
          </cell>
          <cell r="G201" t="str">
            <v>čs</v>
          </cell>
          <cell r="H201" t="str">
            <v>SK TEMPO Praha</v>
          </cell>
          <cell r="I201" t="str">
            <v>M</v>
          </cell>
        </row>
        <row r="202">
          <cell r="B202">
            <v>2108</v>
          </cell>
          <cell r="C202" t="str">
            <v>Molnár</v>
          </cell>
          <cell r="D202" t="str">
            <v>Karel ml.</v>
          </cell>
          <cell r="E202" t="str">
            <v>M</v>
          </cell>
          <cell r="F202" t="str">
            <v>m</v>
          </cell>
          <cell r="G202" t="str">
            <v>ms</v>
          </cell>
          <cell r="H202" t="str">
            <v>MGC Olomouc</v>
          </cell>
          <cell r="I202" t="str">
            <v>M</v>
          </cell>
        </row>
        <row r="203">
          <cell r="B203">
            <v>2114</v>
          </cell>
          <cell r="C203" t="str">
            <v>Trnkal</v>
          </cell>
          <cell r="D203" t="str">
            <v>Tomáš</v>
          </cell>
          <cell r="E203" t="str">
            <v>M</v>
          </cell>
          <cell r="F203" t="str">
            <v>m</v>
          </cell>
          <cell r="G203" t="str">
            <v>mj</v>
          </cell>
          <cell r="H203" t="str">
            <v>KDG Tovačov</v>
          </cell>
          <cell r="I203">
            <v>2</v>
          </cell>
        </row>
        <row r="204">
          <cell r="B204">
            <v>2117</v>
          </cell>
          <cell r="C204" t="str">
            <v>Christu</v>
          </cell>
          <cell r="D204" t="str">
            <v>David</v>
          </cell>
          <cell r="E204" t="str">
            <v>M</v>
          </cell>
          <cell r="F204" t="str">
            <v>č</v>
          </cell>
          <cell r="G204" t="str">
            <v>čz</v>
          </cell>
          <cell r="H204" t="str">
            <v>GC 85 Rakovník</v>
          </cell>
          <cell r="I204">
            <v>1</v>
          </cell>
        </row>
        <row r="205">
          <cell r="B205">
            <v>2130</v>
          </cell>
          <cell r="C205" t="str">
            <v>Farbak</v>
          </cell>
          <cell r="D205" t="str">
            <v>Josef</v>
          </cell>
          <cell r="E205" t="str">
            <v>M</v>
          </cell>
          <cell r="F205" t="str">
            <v>č</v>
          </cell>
          <cell r="G205" t="str">
            <v>čz</v>
          </cell>
          <cell r="H205" t="str">
            <v>SK DG Chomutov</v>
          </cell>
          <cell r="I205">
            <v>5</v>
          </cell>
        </row>
        <row r="206">
          <cell r="B206">
            <v>2134</v>
          </cell>
          <cell r="C206" t="str">
            <v>Gruntorád</v>
          </cell>
          <cell r="D206" t="str">
            <v>Jakub</v>
          </cell>
          <cell r="E206" t="str">
            <v>M</v>
          </cell>
          <cell r="F206" t="str">
            <v>č</v>
          </cell>
          <cell r="G206" t="str">
            <v>čs</v>
          </cell>
          <cell r="H206" t="str">
            <v>SK TEMPO Praha</v>
          </cell>
          <cell r="I206">
            <v>3</v>
          </cell>
        </row>
        <row r="207">
          <cell r="B207">
            <v>2147</v>
          </cell>
          <cell r="C207" t="str">
            <v>Santler</v>
          </cell>
          <cell r="D207" t="str">
            <v>Pavel</v>
          </cell>
          <cell r="E207" t="str">
            <v>M</v>
          </cell>
          <cell r="F207" t="str">
            <v>č</v>
          </cell>
          <cell r="G207" t="str">
            <v>čs</v>
          </cell>
          <cell r="H207" t="str">
            <v>MGC Hradečtí Orli</v>
          </cell>
          <cell r="I207">
            <v>4</v>
          </cell>
        </row>
        <row r="208">
          <cell r="B208">
            <v>2148</v>
          </cell>
          <cell r="C208" t="str">
            <v>Sedláček</v>
          </cell>
          <cell r="D208" t="str">
            <v>Michal</v>
          </cell>
          <cell r="E208" t="str">
            <v>M</v>
          </cell>
          <cell r="F208" t="str">
            <v>č</v>
          </cell>
          <cell r="G208" t="str">
            <v>čs</v>
          </cell>
          <cell r="H208" t="str">
            <v>SK TEMPO Praha</v>
          </cell>
          <cell r="I208">
            <v>3</v>
          </cell>
        </row>
        <row r="209">
          <cell r="B209">
            <v>2162</v>
          </cell>
          <cell r="C209" t="str">
            <v>Hasal</v>
          </cell>
          <cell r="D209" t="str">
            <v>Martin</v>
          </cell>
          <cell r="E209" t="str">
            <v>M</v>
          </cell>
          <cell r="F209" t="str">
            <v>m</v>
          </cell>
          <cell r="G209" t="str">
            <v>mj</v>
          </cell>
          <cell r="H209" t="str">
            <v>1. DGC Bystřice p. H.</v>
          </cell>
          <cell r="I209">
            <v>4</v>
          </cell>
        </row>
        <row r="210">
          <cell r="B210">
            <v>2164</v>
          </cell>
          <cell r="C210" t="str">
            <v>Míka</v>
          </cell>
          <cell r="D210" t="str">
            <v>Jiří</v>
          </cell>
          <cell r="E210" t="str">
            <v>M</v>
          </cell>
          <cell r="F210" t="str">
            <v>č</v>
          </cell>
          <cell r="G210" t="str">
            <v>čz</v>
          </cell>
          <cell r="H210" t="str">
            <v>SK GC Františkovy Lázně</v>
          </cell>
          <cell r="I210">
            <v>2</v>
          </cell>
        </row>
        <row r="211">
          <cell r="B211">
            <v>2175</v>
          </cell>
          <cell r="C211" t="str">
            <v>Macháčková</v>
          </cell>
          <cell r="D211" t="str">
            <v>Šárka</v>
          </cell>
          <cell r="E211" t="str">
            <v>Z</v>
          </cell>
          <cell r="F211" t="str">
            <v>m</v>
          </cell>
          <cell r="G211" t="str">
            <v>mj</v>
          </cell>
          <cell r="H211" t="str">
            <v>KDG Tovačov</v>
          </cell>
          <cell r="I211">
            <v>1</v>
          </cell>
        </row>
        <row r="212">
          <cell r="B212">
            <v>2176</v>
          </cell>
          <cell r="C212" t="str">
            <v>Macháček</v>
          </cell>
          <cell r="D212" t="str">
            <v>Zdeněk</v>
          </cell>
          <cell r="E212" t="str">
            <v>M</v>
          </cell>
          <cell r="F212" t="str">
            <v>m</v>
          </cell>
          <cell r="G212" t="str">
            <v>mj</v>
          </cell>
          <cell r="H212" t="str">
            <v>KDG Tovačov</v>
          </cell>
          <cell r="I212">
            <v>2</v>
          </cell>
        </row>
        <row r="213">
          <cell r="B213">
            <v>2189</v>
          </cell>
          <cell r="C213" t="str">
            <v>Švehla</v>
          </cell>
          <cell r="D213" t="str">
            <v> Michal</v>
          </cell>
          <cell r="E213" t="str">
            <v>M</v>
          </cell>
          <cell r="F213" t="str">
            <v>m</v>
          </cell>
          <cell r="G213" t="str">
            <v>mj</v>
          </cell>
          <cell r="H213" t="str">
            <v>MGC 90 Brno</v>
          </cell>
          <cell r="I213">
            <v>1</v>
          </cell>
        </row>
        <row r="214">
          <cell r="B214">
            <v>2204</v>
          </cell>
          <cell r="C214" t="str">
            <v>Kouřilová</v>
          </cell>
          <cell r="D214" t="str">
            <v>Petra</v>
          </cell>
          <cell r="E214" t="str">
            <v>Z</v>
          </cell>
          <cell r="F214" t="str">
            <v>m</v>
          </cell>
          <cell r="G214" t="str">
            <v>mj</v>
          </cell>
          <cell r="H214" t="str">
            <v>1. DGC Bystřice p. H.</v>
          </cell>
          <cell r="I214">
            <v>1</v>
          </cell>
        </row>
        <row r="215">
          <cell r="B215">
            <v>2205</v>
          </cell>
          <cell r="C215" t="str">
            <v>Regerová</v>
          </cell>
          <cell r="D215" t="str">
            <v>Lenka</v>
          </cell>
          <cell r="E215" t="str">
            <v>Z</v>
          </cell>
          <cell r="F215" t="str">
            <v>m</v>
          </cell>
          <cell r="G215" t="str">
            <v>mj</v>
          </cell>
          <cell r="H215" t="str">
            <v>1. DGC Bystřice p. H.</v>
          </cell>
          <cell r="I215">
            <v>5</v>
          </cell>
        </row>
        <row r="216">
          <cell r="B216">
            <v>2246</v>
          </cell>
          <cell r="C216" t="str">
            <v>Mach</v>
          </cell>
          <cell r="D216" t="str">
            <v>Aleš</v>
          </cell>
          <cell r="E216" t="str">
            <v>M</v>
          </cell>
          <cell r="F216" t="str">
            <v>č</v>
          </cell>
          <cell r="G216" t="str">
            <v>čs</v>
          </cell>
          <cell r="H216" t="str">
            <v>MGC Hradečtí Orli</v>
          </cell>
          <cell r="I216">
            <v>4</v>
          </cell>
        </row>
        <row r="217">
          <cell r="B217">
            <v>2298</v>
          </cell>
          <cell r="C217" t="str">
            <v>Vondráková</v>
          </cell>
          <cell r="D217" t="str">
            <v>Markéta</v>
          </cell>
          <cell r="E217" t="str">
            <v>Z</v>
          </cell>
          <cell r="F217" t="str">
            <v>č</v>
          </cell>
          <cell r="G217" t="str">
            <v>čs</v>
          </cell>
          <cell r="H217" t="str">
            <v>SK Oáza Praha</v>
          </cell>
          <cell r="I217">
            <v>3</v>
          </cell>
        </row>
        <row r="218">
          <cell r="B218">
            <v>2318</v>
          </cell>
          <cell r="C218" t="str">
            <v>Pajkov</v>
          </cell>
          <cell r="D218" t="str">
            <v>Mitko</v>
          </cell>
          <cell r="E218" t="str">
            <v>M</v>
          </cell>
          <cell r="F218" t="str">
            <v>č</v>
          </cell>
          <cell r="G218" t="str">
            <v>čz</v>
          </cell>
          <cell r="H218" t="str">
            <v>SK DG Chomutov</v>
          </cell>
          <cell r="I218">
            <v>5</v>
          </cell>
        </row>
        <row r="219">
          <cell r="B219">
            <v>2327</v>
          </cell>
          <cell r="C219" t="str">
            <v>Havelka</v>
          </cell>
          <cell r="D219" t="str">
            <v>Martin</v>
          </cell>
          <cell r="E219" t="str">
            <v>M</v>
          </cell>
          <cell r="F219" t="str">
            <v>m</v>
          </cell>
          <cell r="G219" t="str">
            <v>mj</v>
          </cell>
          <cell r="H219" t="str">
            <v>KDG Tovačov</v>
          </cell>
          <cell r="I219">
            <v>2</v>
          </cell>
        </row>
        <row r="220">
          <cell r="B220">
            <v>2332</v>
          </cell>
          <cell r="C220" t="str">
            <v>Bednářová</v>
          </cell>
          <cell r="D220" t="str">
            <v>Radka</v>
          </cell>
          <cell r="E220" t="str">
            <v>Z</v>
          </cell>
          <cell r="F220" t="str">
            <v>m</v>
          </cell>
          <cell r="G220" t="str">
            <v>mj</v>
          </cell>
          <cell r="H220" t="str">
            <v>MGC 90 Brno</v>
          </cell>
          <cell r="I220" t="str">
            <v>M</v>
          </cell>
        </row>
        <row r="221">
          <cell r="B221">
            <v>2341</v>
          </cell>
          <cell r="C221" t="str">
            <v>Tietzová</v>
          </cell>
          <cell r="D221" t="str">
            <v>Kateřina </v>
          </cell>
          <cell r="E221" t="str">
            <v>Z</v>
          </cell>
          <cell r="F221" t="str">
            <v>m</v>
          </cell>
          <cell r="G221" t="str">
            <v>ms</v>
          </cell>
          <cell r="H221" t="str">
            <v>1. DGC Bystřice p. H.</v>
          </cell>
          <cell r="I221">
            <v>1</v>
          </cell>
        </row>
        <row r="222">
          <cell r="B222">
            <v>2356</v>
          </cell>
          <cell r="C222" t="str">
            <v>Netopil</v>
          </cell>
          <cell r="D222" t="str">
            <v>Pavel</v>
          </cell>
          <cell r="E222" t="str">
            <v>M</v>
          </cell>
          <cell r="F222" t="str">
            <v>m</v>
          </cell>
          <cell r="G222" t="str">
            <v>mj</v>
          </cell>
          <cell r="H222" t="str">
            <v>KDG Tovačov</v>
          </cell>
          <cell r="I222">
            <v>2</v>
          </cell>
        </row>
        <row r="223">
          <cell r="B223">
            <v>2367</v>
          </cell>
          <cell r="C223" t="str">
            <v>Hufnágel</v>
          </cell>
          <cell r="D223" t="str">
            <v>Martin</v>
          </cell>
          <cell r="E223" t="str">
            <v>M</v>
          </cell>
          <cell r="F223" t="str">
            <v>m</v>
          </cell>
          <cell r="G223" t="str">
            <v>ms</v>
          </cell>
          <cell r="H223" t="str">
            <v>MGC Opava</v>
          </cell>
          <cell r="I223">
            <v>4</v>
          </cell>
        </row>
        <row r="224">
          <cell r="B224">
            <v>2368</v>
          </cell>
          <cell r="C224" t="str">
            <v>Šebela</v>
          </cell>
          <cell r="D224" t="str">
            <v>Vojtěch</v>
          </cell>
          <cell r="E224" t="str">
            <v>M</v>
          </cell>
          <cell r="F224" t="str">
            <v>m</v>
          </cell>
          <cell r="G224" t="str">
            <v>mj</v>
          </cell>
          <cell r="H224" t="str">
            <v>MGC Jedovnice</v>
          </cell>
          <cell r="I224">
            <v>4</v>
          </cell>
        </row>
        <row r="225">
          <cell r="B225">
            <v>2369</v>
          </cell>
          <cell r="C225" t="str">
            <v>Šebela</v>
          </cell>
          <cell r="D225" t="str">
            <v>Radek </v>
          </cell>
          <cell r="E225" t="str">
            <v>M</v>
          </cell>
          <cell r="F225" t="str">
            <v>m</v>
          </cell>
          <cell r="G225" t="str">
            <v>mj</v>
          </cell>
          <cell r="H225" t="str">
            <v>MGC Jedovnice</v>
          </cell>
          <cell r="I225">
            <v>3</v>
          </cell>
        </row>
        <row r="226">
          <cell r="B226">
            <v>2374</v>
          </cell>
          <cell r="C226" t="str">
            <v>Procházka</v>
          </cell>
          <cell r="D226" t="str">
            <v>Emil</v>
          </cell>
          <cell r="E226" t="str">
            <v>S</v>
          </cell>
          <cell r="F226" t="str">
            <v>m</v>
          </cell>
          <cell r="G226" t="str">
            <v>mj</v>
          </cell>
          <cell r="H226" t="str">
            <v>MGC Jedovnice</v>
          </cell>
          <cell r="I226">
            <v>2</v>
          </cell>
        </row>
        <row r="227">
          <cell r="B227">
            <v>2390</v>
          </cell>
          <cell r="C227" t="str">
            <v>Vymazal</v>
          </cell>
          <cell r="D227" t="str">
            <v>Milan</v>
          </cell>
          <cell r="E227" t="str">
            <v>S</v>
          </cell>
          <cell r="F227" t="str">
            <v>m</v>
          </cell>
          <cell r="G227" t="str">
            <v>mj</v>
          </cell>
          <cell r="H227" t="str">
            <v>KDG Tovačov</v>
          </cell>
          <cell r="I227">
            <v>1</v>
          </cell>
        </row>
        <row r="228">
          <cell r="B228">
            <v>2395</v>
          </cell>
          <cell r="C228" t="str">
            <v>Cimerman</v>
          </cell>
          <cell r="D228" t="str">
            <v>Jaroslav</v>
          </cell>
          <cell r="E228" t="str">
            <v>S</v>
          </cell>
          <cell r="F228" t="str">
            <v>č</v>
          </cell>
          <cell r="G228" t="str">
            <v>čz</v>
          </cell>
          <cell r="H228" t="str">
            <v>DGK Louny</v>
          </cell>
          <cell r="I228">
            <v>4</v>
          </cell>
        </row>
        <row r="229">
          <cell r="B229">
            <v>2396</v>
          </cell>
          <cell r="C229" t="str">
            <v>Cimerman</v>
          </cell>
          <cell r="D229" t="str">
            <v>Jan</v>
          </cell>
          <cell r="E229" t="str">
            <v>M</v>
          </cell>
          <cell r="F229" t="str">
            <v>č</v>
          </cell>
          <cell r="G229" t="str">
            <v>čz</v>
          </cell>
          <cell r="H229" t="str">
            <v>DGK Louny</v>
          </cell>
          <cell r="I229">
            <v>4</v>
          </cell>
        </row>
        <row r="230">
          <cell r="B230">
            <v>2399</v>
          </cell>
          <cell r="C230" t="str">
            <v>Richter</v>
          </cell>
          <cell r="D230" t="str">
            <v>Jan</v>
          </cell>
          <cell r="E230" t="str">
            <v>M</v>
          </cell>
          <cell r="F230" t="str">
            <v>č</v>
          </cell>
          <cell r="G230" t="str">
            <v>čz</v>
          </cell>
          <cell r="H230" t="str">
            <v>DGK Louny</v>
          </cell>
          <cell r="I230">
            <v>5</v>
          </cell>
        </row>
        <row r="231">
          <cell r="B231">
            <v>2402</v>
          </cell>
          <cell r="C231" t="str">
            <v>Neubert</v>
          </cell>
          <cell r="D231" t="str">
            <v>Aleš</v>
          </cell>
          <cell r="E231" t="str">
            <v>M</v>
          </cell>
          <cell r="F231" t="str">
            <v>č</v>
          </cell>
          <cell r="G231" t="str">
            <v>čs</v>
          </cell>
          <cell r="H231" t="str">
            <v>MGC Hradečtí Orli</v>
          </cell>
          <cell r="I231">
            <v>5</v>
          </cell>
        </row>
        <row r="232">
          <cell r="B232">
            <v>2403</v>
          </cell>
          <cell r="C232" t="str">
            <v>Mansfeld</v>
          </cell>
          <cell r="D232" t="str">
            <v>Martin</v>
          </cell>
          <cell r="E232" t="str">
            <v>M</v>
          </cell>
          <cell r="F232" t="str">
            <v>č</v>
          </cell>
          <cell r="G232" t="str">
            <v>čz</v>
          </cell>
          <cell r="H232" t="str">
            <v>TJ MTG Hraničář Cheb</v>
          </cell>
          <cell r="I232">
            <v>4</v>
          </cell>
        </row>
        <row r="233">
          <cell r="B233">
            <v>2433</v>
          </cell>
          <cell r="C233" t="str">
            <v>Mlčoch</v>
          </cell>
          <cell r="D233" t="str">
            <v>Martin</v>
          </cell>
          <cell r="E233" t="str">
            <v>M</v>
          </cell>
          <cell r="F233" t="str">
            <v>m</v>
          </cell>
          <cell r="G233" t="str">
            <v>mj</v>
          </cell>
          <cell r="H233" t="str">
            <v>1. DGC Bystřice p. H.</v>
          </cell>
          <cell r="I233">
            <v>1</v>
          </cell>
        </row>
        <row r="234">
          <cell r="B234">
            <v>2434</v>
          </cell>
          <cell r="C234" t="str">
            <v>Mlčoch</v>
          </cell>
          <cell r="D234" t="str">
            <v>Ondřej</v>
          </cell>
          <cell r="E234" t="str">
            <v>J</v>
          </cell>
          <cell r="F234" t="str">
            <v>m</v>
          </cell>
          <cell r="G234" t="str">
            <v>mj</v>
          </cell>
          <cell r="H234" t="str">
            <v>1. DGC Bystřice p. H.</v>
          </cell>
          <cell r="I234" t="str">
            <v>M</v>
          </cell>
        </row>
        <row r="235">
          <cell r="B235">
            <v>2454</v>
          </cell>
          <cell r="C235" t="str">
            <v>Švehlíková</v>
          </cell>
          <cell r="D235" t="str">
            <v>Silvie</v>
          </cell>
          <cell r="E235" t="str">
            <v>J</v>
          </cell>
          <cell r="F235" t="str">
            <v>m</v>
          </cell>
          <cell r="G235" t="str">
            <v>mj</v>
          </cell>
          <cell r="H235" t="str">
            <v>1. DGC Bystřice p. H.</v>
          </cell>
          <cell r="I235">
            <v>1</v>
          </cell>
        </row>
        <row r="236">
          <cell r="B236">
            <v>2467</v>
          </cell>
          <cell r="C236" t="str">
            <v>Dudová</v>
          </cell>
          <cell r="D236" t="str">
            <v>Barbora</v>
          </cell>
          <cell r="E236" t="str">
            <v>Z</v>
          </cell>
          <cell r="F236" t="str">
            <v>m</v>
          </cell>
          <cell r="G236" t="str">
            <v>mj</v>
          </cell>
          <cell r="H236" t="str">
            <v>KDG Tovačov</v>
          </cell>
          <cell r="I236">
            <v>4</v>
          </cell>
        </row>
        <row r="237">
          <cell r="B237">
            <v>2472</v>
          </cell>
          <cell r="C237" t="str">
            <v>Soustružník</v>
          </cell>
          <cell r="D237" t="str">
            <v>Karel</v>
          </cell>
          <cell r="E237" t="str">
            <v>S</v>
          </cell>
          <cell r="F237" t="str">
            <v>č</v>
          </cell>
          <cell r="G237" t="str">
            <v>čz</v>
          </cell>
          <cell r="H237" t="str">
            <v>TJ MTG Hraničář Cheb</v>
          </cell>
          <cell r="I237">
            <v>5</v>
          </cell>
        </row>
        <row r="238">
          <cell r="B238">
            <v>2484</v>
          </cell>
          <cell r="C238" t="str">
            <v>Janáček</v>
          </cell>
          <cell r="D238" t="str">
            <v>Milan</v>
          </cell>
          <cell r="E238" t="str">
            <v>S</v>
          </cell>
          <cell r="F238" t="str">
            <v>m</v>
          </cell>
          <cell r="G238" t="str">
            <v>ms</v>
          </cell>
          <cell r="H238" t="str">
            <v>MGC Olomouc</v>
          </cell>
          <cell r="I238">
            <v>2</v>
          </cell>
        </row>
        <row r="239">
          <cell r="B239">
            <v>2502</v>
          </cell>
          <cell r="C239" t="str">
            <v>Moutvička</v>
          </cell>
          <cell r="D239" t="str">
            <v>Jaroslav</v>
          </cell>
          <cell r="E239" t="str">
            <v>S</v>
          </cell>
          <cell r="F239" t="str">
            <v>č</v>
          </cell>
          <cell r="G239" t="str">
            <v>čz</v>
          </cell>
          <cell r="H239" t="str">
            <v>MGC Plzeň</v>
          </cell>
          <cell r="I239">
            <v>4</v>
          </cell>
        </row>
        <row r="240">
          <cell r="B240">
            <v>2503</v>
          </cell>
          <cell r="C240" t="str">
            <v>Moutvička</v>
          </cell>
          <cell r="D240" t="str">
            <v>Ondřej</v>
          </cell>
          <cell r="E240" t="str">
            <v>M</v>
          </cell>
          <cell r="F240" t="str">
            <v>č</v>
          </cell>
          <cell r="G240" t="str">
            <v>čz</v>
          </cell>
          <cell r="H240" t="str">
            <v>MGC Plzeň</v>
          </cell>
          <cell r="I240">
            <v>5</v>
          </cell>
        </row>
        <row r="241">
          <cell r="B241">
            <v>2528</v>
          </cell>
          <cell r="C241" t="str">
            <v>Čech</v>
          </cell>
          <cell r="D241" t="str">
            <v>Vladimír</v>
          </cell>
          <cell r="E241" t="str">
            <v>J</v>
          </cell>
          <cell r="F241" t="str">
            <v>č</v>
          </cell>
          <cell r="G241" t="str">
            <v>čs</v>
          </cell>
          <cell r="H241" t="str">
            <v>SMG 2000 Ústí n. L.</v>
          </cell>
          <cell r="I241">
            <v>3</v>
          </cell>
        </row>
        <row r="242">
          <cell r="B242">
            <v>2534</v>
          </cell>
          <cell r="C242" t="str">
            <v>Peňáz</v>
          </cell>
          <cell r="D242" t="str">
            <v>Josef</v>
          </cell>
          <cell r="E242" t="str">
            <v>M</v>
          </cell>
          <cell r="F242" t="str">
            <v>m</v>
          </cell>
          <cell r="G242" t="str">
            <v>mj</v>
          </cell>
          <cell r="H242" t="str">
            <v>MGC 90 Brno</v>
          </cell>
          <cell r="I242">
            <v>4</v>
          </cell>
        </row>
        <row r="243">
          <cell r="B243">
            <v>2536</v>
          </cell>
          <cell r="C243" t="str">
            <v>Löffelmann</v>
          </cell>
          <cell r="D243" t="str">
            <v>Roman</v>
          </cell>
          <cell r="E243" t="str">
            <v>S</v>
          </cell>
          <cell r="F243" t="str">
            <v>č</v>
          </cell>
          <cell r="G243" t="str">
            <v>čs</v>
          </cell>
          <cell r="H243" t="str">
            <v>SMG 2000 Ústí n. L.</v>
          </cell>
          <cell r="I243">
            <v>2</v>
          </cell>
        </row>
        <row r="244">
          <cell r="B244">
            <v>2556</v>
          </cell>
          <cell r="C244" t="str">
            <v>Prokeš</v>
          </cell>
          <cell r="D244" t="str">
            <v>Jiří</v>
          </cell>
          <cell r="E244" t="str">
            <v>M</v>
          </cell>
          <cell r="F244" t="str">
            <v>m</v>
          </cell>
          <cell r="G244" t="str">
            <v>ms</v>
          </cell>
          <cell r="H244" t="str">
            <v>TJ START Kopřivnice</v>
          </cell>
          <cell r="I244">
            <v>2</v>
          </cell>
        </row>
        <row r="245">
          <cell r="B245">
            <v>2560</v>
          </cell>
          <cell r="C245" t="str">
            <v>Kovář</v>
          </cell>
          <cell r="D245" t="str">
            <v>Josef</v>
          </cell>
          <cell r="E245" t="str">
            <v>M</v>
          </cell>
          <cell r="F245" t="str">
            <v>č</v>
          </cell>
          <cell r="G245" t="str">
            <v>čz</v>
          </cell>
          <cell r="H245" t="str">
            <v>SK DG Chomutov</v>
          </cell>
          <cell r="I245">
            <v>3</v>
          </cell>
        </row>
        <row r="246">
          <cell r="B246">
            <v>2562</v>
          </cell>
          <cell r="C246" t="str">
            <v>Hudec</v>
          </cell>
          <cell r="D246" t="str">
            <v>Radoslav</v>
          </cell>
          <cell r="E246" t="str">
            <v>J</v>
          </cell>
          <cell r="F246" t="str">
            <v>m</v>
          </cell>
          <cell r="G246" t="str">
            <v>mj</v>
          </cell>
          <cell r="H246" t="str">
            <v>1. DGC Bystřice p. H.</v>
          </cell>
          <cell r="I246">
            <v>1</v>
          </cell>
        </row>
        <row r="247">
          <cell r="B247">
            <v>2565</v>
          </cell>
          <cell r="C247" t="str">
            <v>Čeladník</v>
          </cell>
          <cell r="D247" t="str">
            <v>Michal</v>
          </cell>
          <cell r="E247" t="str">
            <v>M</v>
          </cell>
          <cell r="F247" t="str">
            <v>m</v>
          </cell>
          <cell r="G247" t="str">
            <v>mj</v>
          </cell>
          <cell r="H247" t="str">
            <v>1. DGC Bystřice p. H.</v>
          </cell>
          <cell r="I247">
            <v>5</v>
          </cell>
        </row>
        <row r="248">
          <cell r="B248">
            <v>2567</v>
          </cell>
          <cell r="C248" t="str">
            <v>Řehulka</v>
          </cell>
          <cell r="D248" t="str">
            <v>Jan</v>
          </cell>
          <cell r="E248" t="str">
            <v>S</v>
          </cell>
          <cell r="F248" t="str">
            <v>m</v>
          </cell>
          <cell r="G248" t="str">
            <v>mj</v>
          </cell>
          <cell r="H248" t="str">
            <v>MGC Jedovnice</v>
          </cell>
          <cell r="I248">
            <v>2</v>
          </cell>
        </row>
        <row r="249">
          <cell r="B249">
            <v>2568</v>
          </cell>
          <cell r="C249" t="str">
            <v>Machálek</v>
          </cell>
          <cell r="D249" t="str">
            <v>Dalibor</v>
          </cell>
          <cell r="E249" t="str">
            <v>J</v>
          </cell>
          <cell r="F249" t="str">
            <v>m</v>
          </cell>
          <cell r="G249" t="str">
            <v>mj</v>
          </cell>
          <cell r="H249" t="str">
            <v>MGC Holešov</v>
          </cell>
          <cell r="I249">
            <v>1</v>
          </cell>
        </row>
        <row r="250">
          <cell r="B250">
            <v>2570</v>
          </cell>
          <cell r="C250" t="str">
            <v>Brettlová</v>
          </cell>
          <cell r="D250" t="str">
            <v>Jana</v>
          </cell>
          <cell r="E250" t="str">
            <v>Z</v>
          </cell>
          <cell r="F250" t="str">
            <v>č</v>
          </cell>
          <cell r="G250" t="str">
            <v>čz</v>
          </cell>
          <cell r="H250" t="str">
            <v>SKDG Jesenice</v>
          </cell>
          <cell r="I250">
            <v>3</v>
          </cell>
        </row>
        <row r="251">
          <cell r="B251">
            <v>2573</v>
          </cell>
          <cell r="C251" t="str">
            <v>Rok</v>
          </cell>
          <cell r="D251" t="str">
            <v>Josef</v>
          </cell>
          <cell r="E251" t="str">
            <v>S</v>
          </cell>
          <cell r="F251" t="str">
            <v>č</v>
          </cell>
          <cell r="G251" t="str">
            <v>čz</v>
          </cell>
          <cell r="H251" t="str">
            <v>SK GC Františkovy Lázně</v>
          </cell>
          <cell r="I251">
            <v>3</v>
          </cell>
        </row>
        <row r="252">
          <cell r="B252">
            <v>2577</v>
          </cell>
          <cell r="C252" t="str">
            <v>Dočkal</v>
          </cell>
          <cell r="D252" t="str">
            <v>Alois</v>
          </cell>
          <cell r="E252" t="str">
            <v>M</v>
          </cell>
          <cell r="F252" t="str">
            <v>m</v>
          </cell>
          <cell r="G252" t="str">
            <v>mj</v>
          </cell>
          <cell r="H252" t="str">
            <v>KDG Tovačov</v>
          </cell>
          <cell r="I252">
            <v>3</v>
          </cell>
        </row>
        <row r="253">
          <cell r="B253">
            <v>2583</v>
          </cell>
          <cell r="C253" t="str">
            <v>Komeda</v>
          </cell>
          <cell r="D253" t="str">
            <v>Miroslav</v>
          </cell>
          <cell r="E253" t="str">
            <v>M</v>
          </cell>
          <cell r="F253" t="str">
            <v>č</v>
          </cell>
          <cell r="G253" t="str">
            <v>čs</v>
          </cell>
          <cell r="H253" t="str">
            <v>SK Oáza Praha</v>
          </cell>
          <cell r="I253">
            <v>5</v>
          </cell>
        </row>
        <row r="254">
          <cell r="B254">
            <v>2589</v>
          </cell>
          <cell r="C254" t="str">
            <v>Dobrovolný</v>
          </cell>
          <cell r="D254" t="str">
            <v>Tibor</v>
          </cell>
          <cell r="E254" t="str">
            <v>M</v>
          </cell>
          <cell r="F254" t="str">
            <v>č</v>
          </cell>
          <cell r="G254" t="str">
            <v>čz</v>
          </cell>
          <cell r="H254" t="str">
            <v>TJ MTG Hraničář Cheb</v>
          </cell>
          <cell r="I254">
            <v>4</v>
          </cell>
        </row>
        <row r="255">
          <cell r="B255">
            <v>2590</v>
          </cell>
          <cell r="C255" t="str">
            <v>Dobrovolná</v>
          </cell>
          <cell r="D255" t="str">
            <v>Karina</v>
          </cell>
          <cell r="E255" t="str">
            <v>J</v>
          </cell>
          <cell r="F255" t="str">
            <v>č</v>
          </cell>
          <cell r="G255" t="str">
            <v>čz</v>
          </cell>
          <cell r="H255" t="str">
            <v>TJ MTG Hraničář Cheb</v>
          </cell>
          <cell r="I255">
            <v>1</v>
          </cell>
        </row>
        <row r="256">
          <cell r="B256">
            <v>2596</v>
          </cell>
          <cell r="C256" t="str">
            <v>Rimpler</v>
          </cell>
          <cell r="D256" t="str">
            <v>Josef</v>
          </cell>
          <cell r="E256" t="str">
            <v>S</v>
          </cell>
          <cell r="F256" t="str">
            <v>m</v>
          </cell>
          <cell r="G256" t="str">
            <v>mj</v>
          </cell>
          <cell r="H256" t="str">
            <v>MGC Jedovnice</v>
          </cell>
          <cell r="I256">
            <v>1</v>
          </cell>
        </row>
        <row r="257">
          <cell r="B257">
            <v>2603</v>
          </cell>
          <cell r="C257" t="str">
            <v>Švandová</v>
          </cell>
          <cell r="D257" t="str">
            <v>Jana</v>
          </cell>
          <cell r="E257" t="str">
            <v>Z</v>
          </cell>
          <cell r="F257" t="str">
            <v>m</v>
          </cell>
          <cell r="G257" t="str">
            <v>ms</v>
          </cell>
          <cell r="H257" t="str">
            <v>MGC Polička</v>
          </cell>
          <cell r="I257">
            <v>5</v>
          </cell>
        </row>
        <row r="258">
          <cell r="B258">
            <v>2604</v>
          </cell>
          <cell r="C258" t="str">
            <v>Švanda</v>
          </cell>
          <cell r="D258" t="str">
            <v>František</v>
          </cell>
          <cell r="E258" t="str">
            <v>S</v>
          </cell>
          <cell r="F258" t="str">
            <v>m</v>
          </cell>
          <cell r="G258" t="str">
            <v>ms</v>
          </cell>
          <cell r="H258" t="str">
            <v>MGC Polička</v>
          </cell>
          <cell r="I258">
            <v>4</v>
          </cell>
        </row>
        <row r="259">
          <cell r="B259">
            <v>2605</v>
          </cell>
          <cell r="C259" t="str">
            <v>Švanda</v>
          </cell>
          <cell r="D259" t="str">
            <v>Ondřej</v>
          </cell>
          <cell r="E259" t="str">
            <v>M</v>
          </cell>
          <cell r="F259" t="str">
            <v>m</v>
          </cell>
          <cell r="G259" t="str">
            <v>ms</v>
          </cell>
          <cell r="H259" t="str">
            <v>MGC Polička</v>
          </cell>
          <cell r="I259">
            <v>4</v>
          </cell>
        </row>
        <row r="260">
          <cell r="B260">
            <v>2606</v>
          </cell>
          <cell r="C260" t="str">
            <v>Švanda</v>
          </cell>
          <cell r="D260" t="str">
            <v>Radek </v>
          </cell>
          <cell r="E260" t="str">
            <v>M</v>
          </cell>
          <cell r="F260" t="str">
            <v>m</v>
          </cell>
          <cell r="G260" t="str">
            <v>ms</v>
          </cell>
          <cell r="H260" t="str">
            <v>MGC Polička</v>
          </cell>
          <cell r="I260">
            <v>5</v>
          </cell>
        </row>
        <row r="261">
          <cell r="B261">
            <v>2607</v>
          </cell>
          <cell r="C261" t="str">
            <v>Martinů</v>
          </cell>
          <cell r="D261" t="str">
            <v> Ladislav</v>
          </cell>
          <cell r="E261" t="str">
            <v>S</v>
          </cell>
          <cell r="F261" t="str">
            <v>m</v>
          </cell>
          <cell r="G261" t="str">
            <v>ms</v>
          </cell>
          <cell r="H261" t="str">
            <v>MGC Polička</v>
          </cell>
          <cell r="I261">
            <v>5</v>
          </cell>
        </row>
        <row r="262">
          <cell r="B262">
            <v>2614</v>
          </cell>
          <cell r="C262" t="str">
            <v>Tomaštík</v>
          </cell>
          <cell r="D262" t="str">
            <v>Pavel</v>
          </cell>
          <cell r="E262" t="str">
            <v>S</v>
          </cell>
          <cell r="F262" t="str">
            <v>č</v>
          </cell>
          <cell r="G262" t="str">
            <v>čs</v>
          </cell>
          <cell r="H262" t="str">
            <v>SMG 2000 Ústí n. L.</v>
          </cell>
          <cell r="I262">
            <v>5</v>
          </cell>
        </row>
        <row r="263">
          <cell r="B263">
            <v>2621</v>
          </cell>
          <cell r="C263" t="str">
            <v>Beranová</v>
          </cell>
          <cell r="D263" t="str">
            <v>Martina</v>
          </cell>
          <cell r="E263" t="str">
            <v>Z</v>
          </cell>
          <cell r="F263" t="str">
            <v>č</v>
          </cell>
          <cell r="G263" t="str">
            <v>čs</v>
          </cell>
          <cell r="H263" t="str">
            <v>SMG 2000 Ústí n. L.</v>
          </cell>
          <cell r="I263">
            <v>5</v>
          </cell>
        </row>
        <row r="264">
          <cell r="B264">
            <v>2631</v>
          </cell>
          <cell r="C264" t="str">
            <v>Dostálková</v>
          </cell>
          <cell r="D264" t="str">
            <v>Vladimíra</v>
          </cell>
          <cell r="E264" t="str">
            <v>Z</v>
          </cell>
          <cell r="F264" t="str">
            <v>m</v>
          </cell>
          <cell r="G264" t="str">
            <v>mj</v>
          </cell>
          <cell r="H264" t="str">
            <v>KDG Tovačov</v>
          </cell>
          <cell r="I264">
            <v>5</v>
          </cell>
        </row>
        <row r="265">
          <cell r="B265">
            <v>2632</v>
          </cell>
          <cell r="C265" t="str">
            <v>Tošovský</v>
          </cell>
          <cell r="D265" t="str">
            <v>Pavel</v>
          </cell>
          <cell r="E265" t="str">
            <v>M</v>
          </cell>
          <cell r="F265" t="str">
            <v>č</v>
          </cell>
          <cell r="G265" t="str">
            <v>čs</v>
          </cell>
          <cell r="H265" t="str">
            <v>SMG 2000 Ústí n. L.</v>
          </cell>
          <cell r="I265">
            <v>5</v>
          </cell>
        </row>
        <row r="266">
          <cell r="B266">
            <v>2635</v>
          </cell>
          <cell r="C266" t="str">
            <v>Vaněk</v>
          </cell>
          <cell r="D266" t="str">
            <v>Tomáš</v>
          </cell>
          <cell r="E266" t="str">
            <v>J</v>
          </cell>
          <cell r="F266" t="str">
            <v>m</v>
          </cell>
          <cell r="G266" t="str">
            <v>ms</v>
          </cell>
          <cell r="H266" t="str">
            <v>MGC Polička</v>
          </cell>
          <cell r="I266">
            <v>4</v>
          </cell>
        </row>
        <row r="267">
          <cell r="B267">
            <v>2636</v>
          </cell>
          <cell r="C267" t="str">
            <v>Vaško</v>
          </cell>
          <cell r="D267" t="str">
            <v>Michal</v>
          </cell>
          <cell r="E267" t="str">
            <v>M</v>
          </cell>
          <cell r="F267" t="str">
            <v>m</v>
          </cell>
          <cell r="G267" t="str">
            <v>ms</v>
          </cell>
          <cell r="H267" t="str">
            <v>MGC Polička</v>
          </cell>
          <cell r="I267">
            <v>5</v>
          </cell>
        </row>
        <row r="268">
          <cell r="B268">
            <v>2637</v>
          </cell>
          <cell r="C268" t="str">
            <v>Macho</v>
          </cell>
          <cell r="D268" t="str">
            <v>Ivan</v>
          </cell>
          <cell r="E268" t="str">
            <v>J</v>
          </cell>
          <cell r="F268" t="str">
            <v>m</v>
          </cell>
          <cell r="G268" t="str">
            <v>ms</v>
          </cell>
          <cell r="H268" t="str">
            <v>MGC Olomouc</v>
          </cell>
          <cell r="I268" t="str">
            <v>M</v>
          </cell>
        </row>
        <row r="269">
          <cell r="B269">
            <v>2663</v>
          </cell>
          <cell r="C269" t="str">
            <v>Šauer</v>
          </cell>
          <cell r="D269" t="str">
            <v>Cyril</v>
          </cell>
          <cell r="E269" t="str">
            <v>S</v>
          </cell>
          <cell r="F269" t="str">
            <v>m</v>
          </cell>
          <cell r="G269" t="str">
            <v>ms</v>
          </cell>
          <cell r="H269" t="str">
            <v>MGC Polička</v>
          </cell>
          <cell r="I269">
            <v>5</v>
          </cell>
        </row>
        <row r="270">
          <cell r="B270">
            <v>2672</v>
          </cell>
          <cell r="C270" t="str">
            <v>Straško</v>
          </cell>
          <cell r="D270" t="str">
            <v>Marián</v>
          </cell>
          <cell r="E270" t="str">
            <v>M</v>
          </cell>
          <cell r="F270" t="str">
            <v>m</v>
          </cell>
          <cell r="G270" t="str">
            <v>mj</v>
          </cell>
          <cell r="H270" t="str">
            <v>MGC 90 Brno</v>
          </cell>
          <cell r="I270" t="str">
            <v>M</v>
          </cell>
        </row>
        <row r="271">
          <cell r="B271">
            <v>2676</v>
          </cell>
          <cell r="C271" t="str">
            <v>Nádaský</v>
          </cell>
          <cell r="D271" t="str">
            <v>Pavel</v>
          </cell>
          <cell r="E271" t="str">
            <v>J</v>
          </cell>
          <cell r="F271" t="str">
            <v>m</v>
          </cell>
          <cell r="G271" t="str">
            <v>mj</v>
          </cell>
          <cell r="H271" t="str">
            <v>MGC 90 Brno</v>
          </cell>
          <cell r="I271" t="str">
            <v>M</v>
          </cell>
        </row>
        <row r="272">
          <cell r="B272">
            <v>2678</v>
          </cell>
          <cell r="C272" t="str">
            <v>Jonner</v>
          </cell>
          <cell r="D272" t="str">
            <v>Marek</v>
          </cell>
          <cell r="E272" t="str">
            <v>M</v>
          </cell>
          <cell r="F272" t="str">
            <v>m</v>
          </cell>
          <cell r="G272" t="str">
            <v>mj</v>
          </cell>
          <cell r="H272" t="str">
            <v>MGC 90 Brno</v>
          </cell>
          <cell r="I272" t="str">
            <v>M</v>
          </cell>
        </row>
        <row r="273">
          <cell r="B273">
            <v>2679</v>
          </cell>
          <cell r="C273" t="str">
            <v>Rendl</v>
          </cell>
          <cell r="D273" t="str">
            <v>Jakub</v>
          </cell>
          <cell r="E273" t="str">
            <v>J</v>
          </cell>
          <cell r="F273" t="str">
            <v>č</v>
          </cell>
          <cell r="G273" t="str">
            <v>čz</v>
          </cell>
          <cell r="H273" t="str">
            <v>SK GC Františkovy Lázně</v>
          </cell>
          <cell r="I273">
            <v>3</v>
          </cell>
        </row>
        <row r="274">
          <cell r="B274">
            <v>2681</v>
          </cell>
          <cell r="C274" t="str">
            <v>Dvořák</v>
          </cell>
          <cell r="D274" t="str">
            <v>Patrik</v>
          </cell>
          <cell r="E274" t="str">
            <v>M</v>
          </cell>
          <cell r="F274" t="str">
            <v>č</v>
          </cell>
          <cell r="G274" t="str">
            <v>čs</v>
          </cell>
          <cell r="H274" t="str">
            <v>SK TEMPO Praha</v>
          </cell>
          <cell r="I274">
            <v>4</v>
          </cell>
        </row>
        <row r="275">
          <cell r="B275">
            <v>2684</v>
          </cell>
          <cell r="C275" t="str">
            <v>Želizňák</v>
          </cell>
          <cell r="D275" t="str">
            <v>Jan</v>
          </cell>
          <cell r="E275" t="str">
            <v>M</v>
          </cell>
          <cell r="F275" t="str">
            <v>č</v>
          </cell>
          <cell r="G275" t="str">
            <v>čs</v>
          </cell>
          <cell r="H275" t="str">
            <v>MG SEBA Tanvald</v>
          </cell>
          <cell r="I275">
            <v>2</v>
          </cell>
        </row>
        <row r="276">
          <cell r="B276">
            <v>2692</v>
          </cell>
          <cell r="C276" t="str">
            <v>Vyšková</v>
          </cell>
          <cell r="D276" t="str">
            <v>Erika</v>
          </cell>
          <cell r="E276" t="str">
            <v>Z</v>
          </cell>
          <cell r="F276" t="str">
            <v>m</v>
          </cell>
          <cell r="G276" t="str">
            <v>mj</v>
          </cell>
          <cell r="H276" t="str">
            <v>ME Blansko</v>
          </cell>
          <cell r="I276">
            <v>4</v>
          </cell>
        </row>
        <row r="277">
          <cell r="B277">
            <v>2694</v>
          </cell>
          <cell r="C277" t="str">
            <v>Chládek</v>
          </cell>
          <cell r="D277" t="str">
            <v>Jan</v>
          </cell>
          <cell r="E277" t="str">
            <v>J</v>
          </cell>
          <cell r="F277" t="str">
            <v>č</v>
          </cell>
          <cell r="G277" t="str">
            <v>čz</v>
          </cell>
          <cell r="H277" t="str">
            <v>MGC Plzeň</v>
          </cell>
          <cell r="I277">
            <v>1</v>
          </cell>
        </row>
        <row r="278">
          <cell r="B278">
            <v>2700</v>
          </cell>
          <cell r="C278" t="str">
            <v>Vlček</v>
          </cell>
          <cell r="D278" t="str">
            <v>Štěpán</v>
          </cell>
          <cell r="E278" t="str">
            <v>J</v>
          </cell>
          <cell r="F278" t="str">
            <v>m</v>
          </cell>
          <cell r="G278" t="str">
            <v>ms</v>
          </cell>
          <cell r="H278" t="str">
            <v>MGC Polička</v>
          </cell>
          <cell r="I278">
            <v>5</v>
          </cell>
        </row>
        <row r="279">
          <cell r="B279">
            <v>2703</v>
          </cell>
          <cell r="C279" t="str">
            <v>Nečekalová</v>
          </cell>
          <cell r="D279" t="str">
            <v>Marcela</v>
          </cell>
          <cell r="E279" t="str">
            <v>Z</v>
          </cell>
          <cell r="F279" t="str">
            <v>č</v>
          </cell>
          <cell r="G279" t="str">
            <v>čz</v>
          </cell>
          <cell r="H279" t="str">
            <v>TJ MTG Hraničář Cheb</v>
          </cell>
          <cell r="I279">
            <v>3</v>
          </cell>
        </row>
        <row r="280">
          <cell r="B280">
            <v>2704</v>
          </cell>
          <cell r="C280" t="str">
            <v>Hornek</v>
          </cell>
          <cell r="D280" t="str">
            <v>Jakub</v>
          </cell>
          <cell r="E280" t="str">
            <v>J</v>
          </cell>
          <cell r="F280" t="str">
            <v>č</v>
          </cell>
          <cell r="G280" t="str">
            <v>čz</v>
          </cell>
          <cell r="H280" t="str">
            <v>SK GC Františkovy Lázně</v>
          </cell>
          <cell r="I280">
            <v>4</v>
          </cell>
        </row>
        <row r="281">
          <cell r="B281">
            <v>2705</v>
          </cell>
          <cell r="C281" t="str">
            <v>Hornek</v>
          </cell>
          <cell r="D281" t="str">
            <v>Jan</v>
          </cell>
          <cell r="E281" t="str">
            <v>J</v>
          </cell>
          <cell r="F281" t="str">
            <v>č</v>
          </cell>
          <cell r="G281" t="str">
            <v>čz</v>
          </cell>
          <cell r="H281" t="str">
            <v>SK GC Františkovy Lázně</v>
          </cell>
          <cell r="I281">
            <v>5</v>
          </cell>
        </row>
        <row r="282">
          <cell r="B282">
            <v>2707</v>
          </cell>
          <cell r="C282" t="str">
            <v>Štropová</v>
          </cell>
          <cell r="D282" t="str">
            <v>Nikola</v>
          </cell>
          <cell r="E282" t="str">
            <v>J</v>
          </cell>
          <cell r="F282" t="str">
            <v>č</v>
          </cell>
          <cell r="G282" t="str">
            <v>čs</v>
          </cell>
          <cell r="H282" t="str">
            <v>SK TEMPO Praha</v>
          </cell>
          <cell r="I282">
            <v>2</v>
          </cell>
        </row>
        <row r="283">
          <cell r="B283">
            <v>2712</v>
          </cell>
          <cell r="C283" t="str">
            <v>Papoušek</v>
          </cell>
          <cell r="D283" t="str">
            <v>Michal</v>
          </cell>
          <cell r="E283" t="str">
            <v>J</v>
          </cell>
          <cell r="F283" t="str">
            <v>m</v>
          </cell>
          <cell r="G283" t="str">
            <v>mj</v>
          </cell>
          <cell r="H283" t="str">
            <v>ME Blansko</v>
          </cell>
          <cell r="I283">
            <v>2</v>
          </cell>
        </row>
        <row r="284">
          <cell r="B284">
            <v>2714</v>
          </cell>
          <cell r="C284" t="str">
            <v>Růžička</v>
          </cell>
          <cell r="D284" t="str">
            <v>Michal</v>
          </cell>
          <cell r="E284" t="str">
            <v>M</v>
          </cell>
          <cell r="F284" t="str">
            <v>m</v>
          </cell>
          <cell r="G284" t="str">
            <v>mj</v>
          </cell>
          <cell r="H284" t="str">
            <v>MGC Vsetín</v>
          </cell>
          <cell r="I284">
            <v>5</v>
          </cell>
        </row>
        <row r="285">
          <cell r="B285">
            <v>2715</v>
          </cell>
          <cell r="C285" t="str">
            <v>Martínek</v>
          </cell>
          <cell r="D285" t="str">
            <v>Richard</v>
          </cell>
          <cell r="E285" t="str">
            <v>M</v>
          </cell>
          <cell r="F285" t="str">
            <v>m</v>
          </cell>
          <cell r="G285" t="str">
            <v>mj</v>
          </cell>
          <cell r="H285" t="str">
            <v>MGC Vsetín</v>
          </cell>
          <cell r="I285">
            <v>5</v>
          </cell>
        </row>
        <row r="286">
          <cell r="B286">
            <v>2726</v>
          </cell>
          <cell r="C286" t="str">
            <v>Rieger</v>
          </cell>
          <cell r="D286" t="str">
            <v>Lumír</v>
          </cell>
          <cell r="E286" t="str">
            <v>M</v>
          </cell>
          <cell r="F286" t="str">
            <v>m</v>
          </cell>
          <cell r="G286" t="str">
            <v>ms</v>
          </cell>
          <cell r="H286" t="str">
            <v>TJ START Kopřivnice</v>
          </cell>
          <cell r="I286">
            <v>2</v>
          </cell>
        </row>
        <row r="287">
          <cell r="B287">
            <v>2739</v>
          </cell>
          <cell r="C287" t="str">
            <v>Malý</v>
          </cell>
          <cell r="D287" t="str">
            <v>Jaromír</v>
          </cell>
          <cell r="E287" t="str">
            <v>M</v>
          </cell>
          <cell r="F287" t="str">
            <v>m</v>
          </cell>
          <cell r="G287" t="str">
            <v>ms</v>
          </cell>
          <cell r="H287" t="str">
            <v>KDG Šternberk</v>
          </cell>
          <cell r="I287">
            <v>5</v>
          </cell>
        </row>
        <row r="288">
          <cell r="B288">
            <v>2744</v>
          </cell>
          <cell r="C288" t="str">
            <v>Rejhon</v>
          </cell>
          <cell r="D288" t="str">
            <v>Zdeněk</v>
          </cell>
          <cell r="E288" t="str">
            <v>S</v>
          </cell>
          <cell r="F288" t="str">
            <v>m</v>
          </cell>
          <cell r="G288" t="str">
            <v>mj</v>
          </cell>
          <cell r="H288" t="str">
            <v>SK Mlýn Přerov</v>
          </cell>
          <cell r="I288">
            <v>3</v>
          </cell>
        </row>
        <row r="289">
          <cell r="B289">
            <v>2754</v>
          </cell>
          <cell r="C289" t="str">
            <v>Hájek</v>
          </cell>
          <cell r="D289" t="str">
            <v>Ladislav</v>
          </cell>
          <cell r="E289" t="str">
            <v>M</v>
          </cell>
          <cell r="F289" t="str">
            <v>č</v>
          </cell>
          <cell r="G289" t="str">
            <v>čs</v>
          </cell>
          <cell r="H289" t="str">
            <v>SK TEMPO Praha</v>
          </cell>
          <cell r="I289">
            <v>4</v>
          </cell>
        </row>
        <row r="290">
          <cell r="B290">
            <v>2757</v>
          </cell>
          <cell r="C290" t="str">
            <v>Malík</v>
          </cell>
          <cell r="D290" t="str">
            <v>Petr</v>
          </cell>
          <cell r="E290" t="str">
            <v>M</v>
          </cell>
          <cell r="F290" t="str">
            <v>č</v>
          </cell>
          <cell r="G290" t="str">
            <v>čs</v>
          </cell>
          <cell r="H290" t="str">
            <v>SK TEMPO Praha</v>
          </cell>
          <cell r="I290">
            <v>5</v>
          </cell>
        </row>
        <row r="291">
          <cell r="B291">
            <v>2766</v>
          </cell>
          <cell r="C291" t="str">
            <v>Dvořák</v>
          </cell>
          <cell r="D291" t="str">
            <v>Daniel</v>
          </cell>
          <cell r="E291" t="str">
            <v>J</v>
          </cell>
          <cell r="F291" t="str">
            <v>m</v>
          </cell>
          <cell r="G291" t="str">
            <v>mj</v>
          </cell>
          <cell r="H291" t="str">
            <v>MGC 90 Brno</v>
          </cell>
          <cell r="I291" t="str">
            <v>M</v>
          </cell>
        </row>
        <row r="292">
          <cell r="B292">
            <v>2768</v>
          </cell>
          <cell r="C292" t="str">
            <v>Handlová</v>
          </cell>
          <cell r="D292" t="str">
            <v>Simona</v>
          </cell>
          <cell r="E292" t="str">
            <v>J</v>
          </cell>
          <cell r="F292" t="str">
            <v>m</v>
          </cell>
          <cell r="G292" t="str">
            <v>mj</v>
          </cell>
          <cell r="H292" t="str">
            <v>MGC 90 Brno</v>
          </cell>
          <cell r="I292">
            <v>1</v>
          </cell>
        </row>
        <row r="293">
          <cell r="B293">
            <v>2773</v>
          </cell>
          <cell r="C293" t="str">
            <v>Souček</v>
          </cell>
          <cell r="D293" t="str">
            <v>Pavel</v>
          </cell>
          <cell r="E293" t="str">
            <v>J</v>
          </cell>
          <cell r="F293" t="str">
            <v>č</v>
          </cell>
          <cell r="G293" t="str">
            <v>čs</v>
          </cell>
          <cell r="H293" t="str">
            <v>SK TEMPO Praha</v>
          </cell>
          <cell r="I293" t="str">
            <v>M</v>
          </cell>
        </row>
        <row r="294">
          <cell r="B294">
            <v>2774</v>
          </cell>
          <cell r="C294" t="str">
            <v>Bendová</v>
          </cell>
          <cell r="D294" t="str">
            <v>Veronika</v>
          </cell>
          <cell r="E294" t="str">
            <v>Z</v>
          </cell>
          <cell r="F294" t="str">
            <v>č</v>
          </cell>
          <cell r="G294" t="str">
            <v>čz</v>
          </cell>
          <cell r="H294" t="str">
            <v>MGC Plzeň</v>
          </cell>
          <cell r="I294">
            <v>4</v>
          </cell>
        </row>
        <row r="295">
          <cell r="B295">
            <v>2776</v>
          </cell>
          <cell r="C295" t="str">
            <v>Koubský</v>
          </cell>
          <cell r="D295" t="str">
            <v>Adam</v>
          </cell>
          <cell r="E295" t="str">
            <v>Jz</v>
          </cell>
          <cell r="F295" t="str">
            <v>m</v>
          </cell>
          <cell r="G295" t="str">
            <v>ms</v>
          </cell>
          <cell r="H295" t="str">
            <v>TJ UNEX Uničov</v>
          </cell>
          <cell r="I295">
            <v>5</v>
          </cell>
        </row>
        <row r="296">
          <cell r="B296">
            <v>2777</v>
          </cell>
          <cell r="C296" t="str">
            <v>Kamarád</v>
          </cell>
          <cell r="D296" t="str">
            <v>Tomáš</v>
          </cell>
          <cell r="E296" t="str">
            <v>M</v>
          </cell>
          <cell r="F296" t="str">
            <v>m</v>
          </cell>
          <cell r="G296" t="str">
            <v>ms</v>
          </cell>
          <cell r="H296" t="str">
            <v>TJ UNEX Uničov</v>
          </cell>
          <cell r="I296">
            <v>4</v>
          </cell>
        </row>
        <row r="297">
          <cell r="B297">
            <v>2778</v>
          </cell>
          <cell r="C297" t="str">
            <v>Kadidlová</v>
          </cell>
          <cell r="D297" t="str">
            <v>Věra</v>
          </cell>
          <cell r="E297" t="str">
            <v>Z</v>
          </cell>
          <cell r="F297" t="str">
            <v>m</v>
          </cell>
          <cell r="G297" t="str">
            <v>mj</v>
          </cell>
          <cell r="H297" t="str">
            <v>MGC Jedovnice</v>
          </cell>
          <cell r="I297">
            <v>5</v>
          </cell>
        </row>
        <row r="298">
          <cell r="B298">
            <v>2781</v>
          </cell>
          <cell r="C298" t="str">
            <v>Chalupa</v>
          </cell>
          <cell r="D298" t="str">
            <v>Tomáš</v>
          </cell>
          <cell r="E298" t="str">
            <v>M</v>
          </cell>
          <cell r="F298" t="str">
            <v>m</v>
          </cell>
          <cell r="G298" t="str">
            <v>mj</v>
          </cell>
          <cell r="H298" t="str">
            <v>MGC Vsetín</v>
          </cell>
          <cell r="I298">
            <v>5</v>
          </cell>
        </row>
        <row r="299">
          <cell r="B299">
            <v>2782</v>
          </cell>
          <cell r="C299" t="str">
            <v>Metelka</v>
          </cell>
          <cell r="D299" t="str">
            <v>Radim</v>
          </cell>
          <cell r="E299" t="str">
            <v>J</v>
          </cell>
          <cell r="F299" t="str">
            <v>m</v>
          </cell>
          <cell r="G299" t="str">
            <v>mj</v>
          </cell>
          <cell r="H299" t="str">
            <v>1. DGC Bystřice p. H.</v>
          </cell>
          <cell r="I299">
            <v>2</v>
          </cell>
        </row>
        <row r="300">
          <cell r="B300">
            <v>2783</v>
          </cell>
          <cell r="C300" t="str">
            <v>Vašica</v>
          </cell>
          <cell r="D300" t="str">
            <v>Miroslav</v>
          </cell>
          <cell r="E300" t="str">
            <v>M</v>
          </cell>
          <cell r="F300" t="str">
            <v>m</v>
          </cell>
          <cell r="G300" t="str">
            <v>mj</v>
          </cell>
          <cell r="H300" t="str">
            <v>1. DGC Bystřice p. H.</v>
          </cell>
          <cell r="I300">
            <v>3</v>
          </cell>
        </row>
        <row r="301">
          <cell r="B301">
            <v>2784</v>
          </cell>
          <cell r="C301" t="str">
            <v>Zbránek</v>
          </cell>
          <cell r="D301" t="str">
            <v>Martin</v>
          </cell>
          <cell r="E301" t="str">
            <v>M</v>
          </cell>
          <cell r="F301" t="str">
            <v>m</v>
          </cell>
          <cell r="G301" t="str">
            <v>mj</v>
          </cell>
          <cell r="H301" t="str">
            <v>MGC Vsetín</v>
          </cell>
          <cell r="I301">
            <v>4</v>
          </cell>
        </row>
        <row r="302">
          <cell r="B302">
            <v>2785</v>
          </cell>
          <cell r="C302" t="str">
            <v>Valeš</v>
          </cell>
          <cell r="D302" t="str">
            <v>Milan</v>
          </cell>
          <cell r="E302" t="str">
            <v>S</v>
          </cell>
          <cell r="F302" t="str">
            <v>č</v>
          </cell>
          <cell r="G302" t="str">
            <v>čz</v>
          </cell>
          <cell r="H302" t="str">
            <v>DGK Louny</v>
          </cell>
          <cell r="I302">
            <v>5</v>
          </cell>
        </row>
        <row r="303">
          <cell r="B303">
            <v>2789</v>
          </cell>
          <cell r="C303" t="str">
            <v>Fryšová</v>
          </cell>
          <cell r="D303" t="str">
            <v>Anna</v>
          </cell>
          <cell r="E303" t="str">
            <v>Jz</v>
          </cell>
          <cell r="F303" t="str">
            <v>č</v>
          </cell>
          <cell r="G303" t="str">
            <v>čz</v>
          </cell>
          <cell r="H303" t="str">
            <v>TJ MTG Hraničář Cheb</v>
          </cell>
          <cell r="I303">
            <v>1</v>
          </cell>
        </row>
        <row r="304">
          <cell r="B304">
            <v>2798</v>
          </cell>
          <cell r="C304" t="str">
            <v>Smejkal</v>
          </cell>
          <cell r="D304" t="str">
            <v>Marek</v>
          </cell>
          <cell r="E304" t="str">
            <v>Jz</v>
          </cell>
          <cell r="F304" t="str">
            <v>m</v>
          </cell>
          <cell r="G304" t="str">
            <v>ms</v>
          </cell>
          <cell r="H304" t="str">
            <v>KDG Šternberk</v>
          </cell>
          <cell r="I304" t="str">
            <v>M</v>
          </cell>
        </row>
        <row r="305">
          <cell r="B305">
            <v>2801</v>
          </cell>
          <cell r="C305" t="str">
            <v>Dvořák</v>
          </cell>
          <cell r="D305" t="str">
            <v>Jan</v>
          </cell>
          <cell r="E305" t="str">
            <v>J</v>
          </cell>
          <cell r="F305" t="str">
            <v>m</v>
          </cell>
          <cell r="G305" t="str">
            <v>mj</v>
          </cell>
          <cell r="H305" t="str">
            <v>KGB Kojetín</v>
          </cell>
          <cell r="I305">
            <v>4</v>
          </cell>
        </row>
        <row r="306">
          <cell r="B306">
            <v>2804</v>
          </cell>
          <cell r="C306" t="str">
            <v>Janáček</v>
          </cell>
          <cell r="D306" t="str">
            <v>Robert</v>
          </cell>
          <cell r="E306" t="str">
            <v>J</v>
          </cell>
          <cell r="F306" t="str">
            <v>m</v>
          </cell>
          <cell r="G306" t="str">
            <v>mj</v>
          </cell>
          <cell r="H306" t="str">
            <v>MGC Holešov</v>
          </cell>
          <cell r="I306">
            <v>1</v>
          </cell>
        </row>
        <row r="307">
          <cell r="B307">
            <v>2805</v>
          </cell>
          <cell r="C307" t="str">
            <v>Nakládal</v>
          </cell>
          <cell r="D307" t="str">
            <v>Luděk</v>
          </cell>
          <cell r="E307" t="str">
            <v>J</v>
          </cell>
          <cell r="F307" t="str">
            <v>m</v>
          </cell>
          <cell r="G307" t="str">
            <v>mj</v>
          </cell>
          <cell r="H307" t="str">
            <v>MGC Holešov</v>
          </cell>
          <cell r="I307">
            <v>2</v>
          </cell>
        </row>
        <row r="308">
          <cell r="B308">
            <v>2808</v>
          </cell>
          <cell r="C308" t="str">
            <v>Hykel</v>
          </cell>
          <cell r="D308" t="str">
            <v>Vít</v>
          </cell>
          <cell r="E308" t="str">
            <v>M</v>
          </cell>
          <cell r="F308" t="str">
            <v>m</v>
          </cell>
          <cell r="G308" t="str">
            <v>ms</v>
          </cell>
          <cell r="H308" t="str">
            <v>TJ START Kopřivnice</v>
          </cell>
          <cell r="I308">
            <v>2</v>
          </cell>
        </row>
        <row r="309">
          <cell r="B309">
            <v>2817</v>
          </cell>
          <cell r="C309" t="str">
            <v>Fríd</v>
          </cell>
          <cell r="D309" t="str">
            <v>Petr</v>
          </cell>
          <cell r="E309" t="str">
            <v>M</v>
          </cell>
          <cell r="F309" t="str">
            <v>č</v>
          </cell>
          <cell r="G309" t="str">
            <v>čs</v>
          </cell>
          <cell r="H309" t="str">
            <v>SK TEMPO Praha</v>
          </cell>
          <cell r="I309">
            <v>3</v>
          </cell>
        </row>
        <row r="310">
          <cell r="B310">
            <v>2818</v>
          </cell>
          <cell r="C310" t="str">
            <v>Hlinka</v>
          </cell>
          <cell r="D310" t="str">
            <v>Michal</v>
          </cell>
          <cell r="E310" t="str">
            <v>J</v>
          </cell>
          <cell r="F310" t="str">
            <v>m</v>
          </cell>
          <cell r="G310" t="str">
            <v>ms</v>
          </cell>
          <cell r="H310" t="str">
            <v>TJ START Kopřivnice</v>
          </cell>
          <cell r="I310">
            <v>5</v>
          </cell>
        </row>
        <row r="311">
          <cell r="B311">
            <v>2819</v>
          </cell>
          <cell r="C311" t="str">
            <v>Stančík</v>
          </cell>
          <cell r="D311" t="str">
            <v>Michal</v>
          </cell>
          <cell r="E311" t="str">
            <v>J</v>
          </cell>
          <cell r="F311" t="str">
            <v>m</v>
          </cell>
          <cell r="G311" t="str">
            <v>ms</v>
          </cell>
          <cell r="H311" t="str">
            <v>1. DGC Bystřice p. H.</v>
          </cell>
          <cell r="I311" t="str">
            <v>M</v>
          </cell>
        </row>
        <row r="312">
          <cell r="B312">
            <v>2820</v>
          </cell>
          <cell r="C312" t="str">
            <v>Havrda</v>
          </cell>
          <cell r="D312" t="str">
            <v>Lukáš</v>
          </cell>
          <cell r="E312" t="str">
            <v>J</v>
          </cell>
          <cell r="F312" t="str">
            <v>m</v>
          </cell>
          <cell r="G312" t="str">
            <v>ms</v>
          </cell>
          <cell r="H312" t="str">
            <v>MGC Olomouc</v>
          </cell>
          <cell r="I312">
            <v>3</v>
          </cell>
        </row>
        <row r="313">
          <cell r="B313">
            <v>2821</v>
          </cell>
          <cell r="C313" t="str">
            <v>Dostálek</v>
          </cell>
          <cell r="D313" t="str">
            <v>Pavel</v>
          </cell>
          <cell r="E313" t="str">
            <v>M</v>
          </cell>
          <cell r="F313" t="str">
            <v>m</v>
          </cell>
          <cell r="G313" t="str">
            <v>ms</v>
          </cell>
          <cell r="H313" t="str">
            <v>MGT PLUPO Vratimov</v>
          </cell>
          <cell r="I313">
            <v>5</v>
          </cell>
        </row>
        <row r="314">
          <cell r="B314">
            <v>2822</v>
          </cell>
          <cell r="C314" t="str">
            <v>Dostálková</v>
          </cell>
          <cell r="D314" t="str">
            <v>Alice</v>
          </cell>
          <cell r="E314" t="str">
            <v>Z</v>
          </cell>
          <cell r="F314" t="str">
            <v>m</v>
          </cell>
          <cell r="G314" t="str">
            <v>ms</v>
          </cell>
          <cell r="H314" t="str">
            <v>MGT PLUPO Vratimov</v>
          </cell>
          <cell r="I314">
            <v>3</v>
          </cell>
        </row>
        <row r="315">
          <cell r="B315">
            <v>2823</v>
          </cell>
          <cell r="C315" t="str">
            <v>Kocman</v>
          </cell>
          <cell r="D315" t="str">
            <v>Radim</v>
          </cell>
          <cell r="E315" t="str">
            <v>J</v>
          </cell>
          <cell r="F315" t="str">
            <v>m</v>
          </cell>
          <cell r="G315" t="str">
            <v>mj</v>
          </cell>
          <cell r="H315" t="str">
            <v>MGC Jedovnice</v>
          </cell>
          <cell r="I315">
            <v>4</v>
          </cell>
        </row>
        <row r="316">
          <cell r="B316">
            <v>2824</v>
          </cell>
          <cell r="C316" t="str">
            <v>Vyška</v>
          </cell>
          <cell r="D316" t="str">
            <v>Miroslav</v>
          </cell>
          <cell r="E316" t="str">
            <v>J</v>
          </cell>
          <cell r="F316" t="str">
            <v>m</v>
          </cell>
          <cell r="G316" t="str">
            <v>mj</v>
          </cell>
          <cell r="H316" t="str">
            <v>ME Blansko</v>
          </cell>
          <cell r="I316">
            <v>2</v>
          </cell>
        </row>
        <row r="317">
          <cell r="B317">
            <v>2827</v>
          </cell>
          <cell r="C317" t="str">
            <v>Zemánek</v>
          </cell>
          <cell r="D317" t="str">
            <v>Petr </v>
          </cell>
          <cell r="E317" t="str">
            <v>M</v>
          </cell>
          <cell r="F317" t="str">
            <v>m</v>
          </cell>
          <cell r="G317" t="str">
            <v>mj</v>
          </cell>
          <cell r="H317" t="str">
            <v>KDG Tovačov</v>
          </cell>
          <cell r="I317">
            <v>3</v>
          </cell>
        </row>
        <row r="318">
          <cell r="B318">
            <v>2828</v>
          </cell>
          <cell r="C318" t="str">
            <v>Karbus</v>
          </cell>
          <cell r="D318" t="str">
            <v>Petr</v>
          </cell>
          <cell r="E318" t="str">
            <v>M</v>
          </cell>
          <cell r="F318" t="str">
            <v>č</v>
          </cell>
          <cell r="G318" t="str">
            <v>čs</v>
          </cell>
          <cell r="H318" t="str">
            <v>SK Oáza Praha</v>
          </cell>
          <cell r="I318">
            <v>5</v>
          </cell>
        </row>
        <row r="319">
          <cell r="B319">
            <v>2829</v>
          </cell>
          <cell r="C319" t="str">
            <v>Karbus</v>
          </cell>
          <cell r="D319" t="str">
            <v>Tomáš</v>
          </cell>
          <cell r="E319" t="str">
            <v>M</v>
          </cell>
          <cell r="F319" t="str">
            <v>č</v>
          </cell>
          <cell r="G319" t="str">
            <v>čs</v>
          </cell>
          <cell r="H319" t="str">
            <v>SK Oáza Praha</v>
          </cell>
          <cell r="I319">
            <v>4</v>
          </cell>
        </row>
        <row r="320">
          <cell r="B320">
            <v>2832</v>
          </cell>
          <cell r="C320" t="str">
            <v>Šimon</v>
          </cell>
          <cell r="D320" t="str">
            <v>Martin</v>
          </cell>
          <cell r="E320" t="str">
            <v>S</v>
          </cell>
          <cell r="F320" t="str">
            <v>č</v>
          </cell>
          <cell r="G320" t="str">
            <v>čs</v>
          </cell>
          <cell r="H320" t="str">
            <v>SK TEMPO Praha</v>
          </cell>
          <cell r="I320">
            <v>4</v>
          </cell>
        </row>
        <row r="321">
          <cell r="B321">
            <v>2835</v>
          </cell>
          <cell r="C321" t="str">
            <v>Zemánek</v>
          </cell>
          <cell r="D321" t="str">
            <v>Petr</v>
          </cell>
          <cell r="E321" t="str">
            <v>J</v>
          </cell>
          <cell r="F321" t="str">
            <v>m</v>
          </cell>
          <cell r="G321" t="str">
            <v>mj</v>
          </cell>
          <cell r="H321" t="str">
            <v>KDG Tovačov</v>
          </cell>
          <cell r="I321">
            <v>2</v>
          </cell>
        </row>
        <row r="322">
          <cell r="B322">
            <v>2844</v>
          </cell>
          <cell r="C322" t="str">
            <v>Fantal</v>
          </cell>
          <cell r="D322" t="str">
            <v>Jakub</v>
          </cell>
          <cell r="E322" t="str">
            <v>J</v>
          </cell>
          <cell r="F322" t="str">
            <v>m</v>
          </cell>
          <cell r="G322" t="str">
            <v>ms</v>
          </cell>
          <cell r="H322" t="str">
            <v>MGC Olomouc</v>
          </cell>
          <cell r="I322" t="str">
            <v>M</v>
          </cell>
        </row>
        <row r="323">
          <cell r="B323">
            <v>2845</v>
          </cell>
          <cell r="C323" t="str">
            <v>Fantal</v>
          </cell>
          <cell r="D323" t="str">
            <v>Miroslav</v>
          </cell>
          <cell r="E323" t="str">
            <v>Jz</v>
          </cell>
          <cell r="F323" t="str">
            <v>m</v>
          </cell>
          <cell r="G323" t="str">
            <v>ms</v>
          </cell>
          <cell r="H323" t="str">
            <v>MGC Olomouc</v>
          </cell>
          <cell r="I323">
            <v>1</v>
          </cell>
        </row>
        <row r="324">
          <cell r="B324">
            <v>2846</v>
          </cell>
          <cell r="C324" t="str">
            <v>Fajmon</v>
          </cell>
          <cell r="D324" t="str">
            <v>Jiří</v>
          </cell>
          <cell r="E324" t="str">
            <v>S</v>
          </cell>
          <cell r="F324" t="str">
            <v>m</v>
          </cell>
          <cell r="G324" t="str">
            <v>mj</v>
          </cell>
          <cell r="H324" t="str">
            <v>TJ START Brno</v>
          </cell>
          <cell r="I324">
            <v>4</v>
          </cell>
        </row>
        <row r="325">
          <cell r="B325">
            <v>2847</v>
          </cell>
          <cell r="C325" t="str">
            <v>Fajmon</v>
          </cell>
          <cell r="D325" t="str">
            <v>Michal</v>
          </cell>
          <cell r="E325" t="str">
            <v>M</v>
          </cell>
          <cell r="F325" t="str">
            <v>m</v>
          </cell>
          <cell r="G325" t="str">
            <v>mj</v>
          </cell>
          <cell r="H325" t="str">
            <v>TJ START Brno</v>
          </cell>
          <cell r="I325">
            <v>5</v>
          </cell>
        </row>
        <row r="326">
          <cell r="B326">
            <v>2853</v>
          </cell>
          <cell r="C326" t="str">
            <v>Honková</v>
          </cell>
          <cell r="D326" t="str">
            <v>Tereza</v>
          </cell>
          <cell r="E326" t="str">
            <v>J</v>
          </cell>
          <cell r="F326" t="str">
            <v>m</v>
          </cell>
          <cell r="G326" t="str">
            <v>ms</v>
          </cell>
          <cell r="H326" t="str">
            <v>KDG 2000 Ostrava</v>
          </cell>
          <cell r="I326">
            <v>3</v>
          </cell>
        </row>
        <row r="327">
          <cell r="B327">
            <v>2858</v>
          </cell>
          <cell r="C327" t="str">
            <v>Škaloud</v>
          </cell>
          <cell r="D327" t="str">
            <v>Vít</v>
          </cell>
          <cell r="E327" t="str">
            <v>Jz</v>
          </cell>
          <cell r="F327" t="str">
            <v>č</v>
          </cell>
          <cell r="G327" t="str">
            <v>čz</v>
          </cell>
          <cell r="H327" t="str">
            <v>GC 85 Rakovník</v>
          </cell>
          <cell r="I327" t="str">
            <v>M</v>
          </cell>
        </row>
        <row r="328">
          <cell r="B328">
            <v>2859</v>
          </cell>
          <cell r="C328" t="str">
            <v>Škaloudová</v>
          </cell>
          <cell r="D328" t="str">
            <v>Dita</v>
          </cell>
          <cell r="E328" t="str">
            <v>Z</v>
          </cell>
          <cell r="F328" t="str">
            <v>č</v>
          </cell>
          <cell r="G328" t="str">
            <v>čz</v>
          </cell>
          <cell r="H328" t="str">
            <v>GC 85 Rakovník</v>
          </cell>
          <cell r="I328">
            <v>3</v>
          </cell>
        </row>
        <row r="329">
          <cell r="B329">
            <v>2860</v>
          </cell>
          <cell r="C329" t="str">
            <v>Levová</v>
          </cell>
          <cell r="D329" t="str">
            <v>Kateřina</v>
          </cell>
          <cell r="E329" t="str">
            <v>J</v>
          </cell>
          <cell r="F329" t="str">
            <v>č</v>
          </cell>
          <cell r="G329" t="str">
            <v>čz</v>
          </cell>
          <cell r="H329" t="str">
            <v>GC 85 Rakovník</v>
          </cell>
          <cell r="I329">
            <v>5</v>
          </cell>
        </row>
        <row r="330">
          <cell r="B330">
            <v>2862</v>
          </cell>
          <cell r="C330" t="str">
            <v>Rečka</v>
          </cell>
          <cell r="D330" t="str">
            <v>Michal</v>
          </cell>
          <cell r="E330" t="str">
            <v>J</v>
          </cell>
          <cell r="F330" t="str">
            <v>m</v>
          </cell>
          <cell r="G330" t="str">
            <v>mj</v>
          </cell>
          <cell r="H330" t="str">
            <v>TJ START Kopřivnice</v>
          </cell>
          <cell r="I330">
            <v>2</v>
          </cell>
        </row>
        <row r="331">
          <cell r="B331">
            <v>2863</v>
          </cell>
          <cell r="C331" t="str">
            <v>Bebejová</v>
          </cell>
          <cell r="D331" t="str">
            <v>Jaroslava</v>
          </cell>
          <cell r="E331" t="str">
            <v>Z</v>
          </cell>
          <cell r="F331" t="str">
            <v>m</v>
          </cell>
          <cell r="G331" t="str">
            <v>mj</v>
          </cell>
          <cell r="H331" t="str">
            <v>ME Blansko</v>
          </cell>
          <cell r="I331">
            <v>5</v>
          </cell>
        </row>
        <row r="332">
          <cell r="B332">
            <v>2868</v>
          </cell>
          <cell r="C332" t="str">
            <v>Broumská </v>
          </cell>
          <cell r="D332" t="str">
            <v>Irena</v>
          </cell>
          <cell r="E332" t="str">
            <v>Z</v>
          </cell>
          <cell r="F332" t="str">
            <v>č</v>
          </cell>
          <cell r="G332" t="str">
            <v>čz</v>
          </cell>
          <cell r="H332" t="str">
            <v>SK DG Chomutov</v>
          </cell>
          <cell r="I332">
            <v>5</v>
          </cell>
        </row>
        <row r="333">
          <cell r="B333">
            <v>2874</v>
          </cell>
          <cell r="C333" t="str">
            <v>Doležel</v>
          </cell>
          <cell r="D333" t="str">
            <v>Radek</v>
          </cell>
          <cell r="E333" t="str">
            <v>Jz</v>
          </cell>
          <cell r="F333" t="str">
            <v>m</v>
          </cell>
          <cell r="G333" t="str">
            <v>mj</v>
          </cell>
          <cell r="H333" t="str">
            <v>MGC Holešov</v>
          </cell>
          <cell r="I333">
            <v>2</v>
          </cell>
        </row>
        <row r="334">
          <cell r="B334">
            <v>2876</v>
          </cell>
          <cell r="C334" t="str">
            <v>Novák</v>
          </cell>
          <cell r="D334" t="str">
            <v>Blahoslav</v>
          </cell>
          <cell r="E334" t="str">
            <v>S</v>
          </cell>
          <cell r="F334" t="str">
            <v>m</v>
          </cell>
          <cell r="G334" t="str">
            <v>mj</v>
          </cell>
          <cell r="H334" t="str">
            <v>MGC Holešov</v>
          </cell>
          <cell r="I334">
            <v>4</v>
          </cell>
        </row>
        <row r="335">
          <cell r="B335">
            <v>2878</v>
          </cell>
          <cell r="C335" t="str">
            <v>Pospíšil</v>
          </cell>
          <cell r="D335" t="str">
            <v>Martin</v>
          </cell>
          <cell r="E335" t="str">
            <v>J</v>
          </cell>
          <cell r="F335" t="str">
            <v>m</v>
          </cell>
          <cell r="G335" t="str">
            <v>ms</v>
          </cell>
          <cell r="H335" t="str">
            <v>MGC Olomouc</v>
          </cell>
          <cell r="I335">
            <v>1</v>
          </cell>
        </row>
        <row r="336">
          <cell r="B336">
            <v>2879</v>
          </cell>
          <cell r="C336" t="str">
            <v>Radnicová</v>
          </cell>
          <cell r="D336" t="str">
            <v>Lenka</v>
          </cell>
          <cell r="E336" t="str">
            <v>Z</v>
          </cell>
          <cell r="F336" t="str">
            <v>č</v>
          </cell>
          <cell r="G336" t="str">
            <v>čs</v>
          </cell>
          <cell r="H336" t="str">
            <v>SK TEMPO Praha</v>
          </cell>
          <cell r="I336">
            <v>1</v>
          </cell>
        </row>
        <row r="337">
          <cell r="B337">
            <v>2880</v>
          </cell>
          <cell r="C337" t="str">
            <v>Satoranská</v>
          </cell>
          <cell r="D337" t="str">
            <v>Kateřina</v>
          </cell>
          <cell r="E337" t="str">
            <v>Z</v>
          </cell>
          <cell r="F337" t="str">
            <v>č</v>
          </cell>
          <cell r="G337" t="str">
            <v>čs</v>
          </cell>
          <cell r="H337" t="str">
            <v>SK TEMPO Praha</v>
          </cell>
          <cell r="I337">
            <v>3</v>
          </cell>
        </row>
        <row r="338">
          <cell r="B338">
            <v>2881</v>
          </cell>
          <cell r="C338" t="str">
            <v>Hradcová</v>
          </cell>
          <cell r="D338" t="str">
            <v>Hana</v>
          </cell>
          <cell r="E338" t="str">
            <v>Z</v>
          </cell>
          <cell r="F338" t="str">
            <v>č</v>
          </cell>
          <cell r="G338" t="str">
            <v>čs</v>
          </cell>
          <cell r="H338" t="str">
            <v>SK Oáza Praha</v>
          </cell>
          <cell r="I338">
            <v>5</v>
          </cell>
        </row>
        <row r="339">
          <cell r="B339">
            <v>2882</v>
          </cell>
          <cell r="C339" t="str">
            <v>Hradec</v>
          </cell>
          <cell r="D339" t="str">
            <v>Milan</v>
          </cell>
          <cell r="E339" t="str">
            <v>M</v>
          </cell>
          <cell r="F339" t="str">
            <v>č</v>
          </cell>
          <cell r="G339" t="str">
            <v>čs</v>
          </cell>
          <cell r="H339" t="str">
            <v>SK Oáza Praha</v>
          </cell>
          <cell r="I339">
            <v>5</v>
          </cell>
        </row>
        <row r="340">
          <cell r="B340">
            <v>2883</v>
          </cell>
          <cell r="C340" t="str">
            <v>Satoránský</v>
          </cell>
          <cell r="D340" t="str">
            <v>Milan</v>
          </cell>
          <cell r="E340" t="str">
            <v>M</v>
          </cell>
          <cell r="F340" t="str">
            <v>č</v>
          </cell>
          <cell r="G340" t="str">
            <v>čs</v>
          </cell>
          <cell r="H340" t="str">
            <v>SK TEMPO Praha</v>
          </cell>
          <cell r="I340">
            <v>4</v>
          </cell>
        </row>
        <row r="341">
          <cell r="B341">
            <v>2886</v>
          </cell>
          <cell r="C341" t="str">
            <v>Lišková</v>
          </cell>
          <cell r="D341" t="str">
            <v>Petra</v>
          </cell>
          <cell r="E341" t="str">
            <v>Z</v>
          </cell>
          <cell r="F341" t="str">
            <v>č</v>
          </cell>
          <cell r="G341" t="str">
            <v>čs</v>
          </cell>
          <cell r="H341" t="str">
            <v>SK TEMPO Praha</v>
          </cell>
          <cell r="I341">
            <v>3</v>
          </cell>
        </row>
        <row r="342">
          <cell r="B342">
            <v>2887</v>
          </cell>
          <cell r="C342" t="str">
            <v>Krčma</v>
          </cell>
          <cell r="D342" t="str">
            <v>Jakub</v>
          </cell>
          <cell r="E342" t="str">
            <v>J</v>
          </cell>
          <cell r="F342" t="str">
            <v>č</v>
          </cell>
          <cell r="G342" t="str">
            <v>čs</v>
          </cell>
          <cell r="H342" t="str">
            <v>SK Oáza Praha</v>
          </cell>
          <cell r="I342">
            <v>5</v>
          </cell>
        </row>
        <row r="343">
          <cell r="B343">
            <v>2888</v>
          </cell>
          <cell r="C343" t="str">
            <v>Lundák</v>
          </cell>
          <cell r="D343" t="str">
            <v>David</v>
          </cell>
          <cell r="E343" t="str">
            <v>M</v>
          </cell>
          <cell r="F343" t="str">
            <v>č</v>
          </cell>
          <cell r="G343" t="str">
            <v>čs</v>
          </cell>
          <cell r="H343" t="str">
            <v>SK Oáza Praha</v>
          </cell>
          <cell r="I343">
            <v>4</v>
          </cell>
        </row>
        <row r="344">
          <cell r="B344">
            <v>2889</v>
          </cell>
          <cell r="C344" t="str">
            <v>Skácel</v>
          </cell>
          <cell r="D344" t="str">
            <v>Radek</v>
          </cell>
          <cell r="E344" t="str">
            <v>M</v>
          </cell>
          <cell r="F344" t="str">
            <v>m</v>
          </cell>
          <cell r="G344" t="str">
            <v>ms</v>
          </cell>
          <cell r="H344" t="str">
            <v>JR Golf Rychnov n.K.</v>
          </cell>
          <cell r="I344">
            <v>3</v>
          </cell>
        </row>
        <row r="345">
          <cell r="B345">
            <v>2890</v>
          </cell>
          <cell r="C345" t="str">
            <v>Janichová</v>
          </cell>
          <cell r="D345" t="str">
            <v>Jitka</v>
          </cell>
          <cell r="E345" t="str">
            <v>Z</v>
          </cell>
          <cell r="F345" t="str">
            <v>m</v>
          </cell>
          <cell r="G345" t="str">
            <v>ms</v>
          </cell>
          <cell r="H345" t="str">
            <v>JR Golf Rychnov n.K.</v>
          </cell>
          <cell r="I345">
            <v>2</v>
          </cell>
        </row>
        <row r="346">
          <cell r="B346">
            <v>2893</v>
          </cell>
          <cell r="C346" t="str">
            <v>Medlík</v>
          </cell>
          <cell r="D346" t="str">
            <v>Lukáš</v>
          </cell>
          <cell r="E346" t="str">
            <v>J</v>
          </cell>
          <cell r="F346" t="str">
            <v>č</v>
          </cell>
          <cell r="G346" t="str">
            <v>čs</v>
          </cell>
          <cell r="H346" t="str">
            <v>MG SEBA Tanvald</v>
          </cell>
          <cell r="I346">
            <v>5</v>
          </cell>
        </row>
        <row r="347">
          <cell r="B347">
            <v>2894</v>
          </cell>
          <cell r="C347" t="str">
            <v>Medlík</v>
          </cell>
          <cell r="D347" t="str">
            <v>Miroslav</v>
          </cell>
          <cell r="E347" t="str">
            <v>M</v>
          </cell>
          <cell r="F347" t="str">
            <v>č</v>
          </cell>
          <cell r="G347" t="str">
            <v>čs</v>
          </cell>
          <cell r="H347" t="str">
            <v>MG SEBA Tanvald</v>
          </cell>
          <cell r="I347">
            <v>5</v>
          </cell>
        </row>
        <row r="348">
          <cell r="B348">
            <v>2896</v>
          </cell>
          <cell r="C348" t="str">
            <v>Modlitba</v>
          </cell>
          <cell r="D348" t="str">
            <v>Zdeněk</v>
          </cell>
          <cell r="E348" t="str">
            <v>Jz</v>
          </cell>
          <cell r="F348" t="str">
            <v>m</v>
          </cell>
          <cell r="G348" t="str">
            <v>mj</v>
          </cell>
          <cell r="H348" t="str">
            <v>KGB Kojetín</v>
          </cell>
          <cell r="I348">
            <v>3</v>
          </cell>
        </row>
        <row r="349">
          <cell r="B349">
            <v>2899</v>
          </cell>
          <cell r="C349" t="str">
            <v>Dušek</v>
          </cell>
          <cell r="D349" t="str">
            <v>Jiří</v>
          </cell>
          <cell r="E349" t="str">
            <v>Jz</v>
          </cell>
          <cell r="F349" t="str">
            <v>m</v>
          </cell>
          <cell r="G349" t="str">
            <v>ms</v>
          </cell>
          <cell r="H349" t="str">
            <v>KDG Šternberk</v>
          </cell>
          <cell r="I349">
            <v>1</v>
          </cell>
        </row>
        <row r="350">
          <cell r="B350">
            <v>2902</v>
          </cell>
          <cell r="C350" t="str">
            <v>Dvořák</v>
          </cell>
          <cell r="D350" t="str">
            <v>Martin</v>
          </cell>
          <cell r="E350" t="str">
            <v>M</v>
          </cell>
          <cell r="F350" t="str">
            <v>m</v>
          </cell>
          <cell r="G350" t="str">
            <v>mj</v>
          </cell>
          <cell r="H350" t="str">
            <v>KGB Kojetín</v>
          </cell>
          <cell r="I350">
            <v>5</v>
          </cell>
        </row>
        <row r="351">
          <cell r="B351">
            <v>2903</v>
          </cell>
          <cell r="C351" t="str">
            <v>Janich</v>
          </cell>
          <cell r="D351" t="str">
            <v>Michal</v>
          </cell>
          <cell r="E351" t="str">
            <v>Jz</v>
          </cell>
          <cell r="F351" t="str">
            <v>m</v>
          </cell>
          <cell r="G351" t="str">
            <v>ms</v>
          </cell>
          <cell r="H351" t="str">
            <v>JR Golf Rychnov n.K.</v>
          </cell>
          <cell r="I351">
            <v>1</v>
          </cell>
        </row>
        <row r="352">
          <cell r="B352">
            <v>2905</v>
          </cell>
          <cell r="C352" t="str">
            <v>Pohajdová</v>
          </cell>
          <cell r="D352" t="str">
            <v>Alena</v>
          </cell>
          <cell r="E352" t="str">
            <v>Z</v>
          </cell>
          <cell r="F352" t="str">
            <v>m</v>
          </cell>
          <cell r="G352" t="str">
            <v>mj</v>
          </cell>
          <cell r="H352" t="str">
            <v>1. DGC Bystřice p. H.</v>
          </cell>
          <cell r="I352">
            <v>4</v>
          </cell>
        </row>
        <row r="353">
          <cell r="B353">
            <v>2906</v>
          </cell>
          <cell r="C353" t="str">
            <v>Miškechová</v>
          </cell>
          <cell r="D353" t="str">
            <v>Ludmila</v>
          </cell>
          <cell r="E353" t="str">
            <v>Z</v>
          </cell>
          <cell r="F353" t="str">
            <v>m</v>
          </cell>
          <cell r="G353" t="str">
            <v>mj</v>
          </cell>
          <cell r="H353" t="str">
            <v>1. DGC Bystřice p. H.</v>
          </cell>
          <cell r="I353">
            <v>5</v>
          </cell>
        </row>
        <row r="354">
          <cell r="B354">
            <v>2907</v>
          </cell>
          <cell r="C354" t="str">
            <v>Richterová</v>
          </cell>
          <cell r="D354" t="str">
            <v>Marie</v>
          </cell>
          <cell r="E354" t="str">
            <v>Z</v>
          </cell>
          <cell r="F354" t="str">
            <v>m</v>
          </cell>
          <cell r="G354" t="str">
            <v>mj</v>
          </cell>
          <cell r="H354" t="str">
            <v>1. DGC Bystřice p. H.</v>
          </cell>
          <cell r="I354">
            <v>5</v>
          </cell>
        </row>
        <row r="355">
          <cell r="B355">
            <v>2910</v>
          </cell>
          <cell r="C355" t="str">
            <v>Staněk</v>
          </cell>
          <cell r="D355" t="str">
            <v>Jiří</v>
          </cell>
          <cell r="E355" t="str">
            <v>Jz</v>
          </cell>
          <cell r="F355" t="str">
            <v>m</v>
          </cell>
          <cell r="G355" t="str">
            <v>mj</v>
          </cell>
          <cell r="H355" t="str">
            <v>TJ START Brno</v>
          </cell>
          <cell r="I355">
            <v>4</v>
          </cell>
        </row>
        <row r="356">
          <cell r="B356">
            <v>2911</v>
          </cell>
          <cell r="C356" t="str">
            <v>Nakládalová</v>
          </cell>
          <cell r="D356" t="str">
            <v>Jana</v>
          </cell>
          <cell r="E356" t="str">
            <v>J</v>
          </cell>
          <cell r="F356" t="str">
            <v>m</v>
          </cell>
          <cell r="G356" t="str">
            <v>mj</v>
          </cell>
          <cell r="H356" t="str">
            <v>MGC Holešov</v>
          </cell>
          <cell r="I356">
            <v>1</v>
          </cell>
        </row>
        <row r="357">
          <cell r="B357">
            <v>2912</v>
          </cell>
          <cell r="C357" t="str">
            <v>Šustová</v>
          </cell>
          <cell r="D357" t="str">
            <v>Alena</v>
          </cell>
          <cell r="E357" t="str">
            <v>J</v>
          </cell>
          <cell r="F357" t="str">
            <v>m</v>
          </cell>
          <cell r="G357" t="str">
            <v>mj</v>
          </cell>
          <cell r="H357" t="str">
            <v>KGB Kojetín</v>
          </cell>
          <cell r="I357">
            <v>5</v>
          </cell>
        </row>
        <row r="358">
          <cell r="B358">
            <v>2913</v>
          </cell>
          <cell r="C358" t="str">
            <v>Šustová</v>
          </cell>
          <cell r="D358" t="str">
            <v>Romana </v>
          </cell>
          <cell r="E358" t="str">
            <v>J</v>
          </cell>
          <cell r="F358" t="str">
            <v>m</v>
          </cell>
          <cell r="G358" t="str">
            <v>mj</v>
          </cell>
          <cell r="H358" t="str">
            <v>KGB Kojetín</v>
          </cell>
          <cell r="I358">
            <v>5</v>
          </cell>
        </row>
        <row r="359">
          <cell r="B359">
            <v>2915</v>
          </cell>
          <cell r="C359" t="str">
            <v>Olah</v>
          </cell>
          <cell r="D359" t="str">
            <v>Luděk</v>
          </cell>
          <cell r="E359" t="str">
            <v>M</v>
          </cell>
          <cell r="F359" t="str">
            <v>č</v>
          </cell>
          <cell r="G359" t="str">
            <v>čs</v>
          </cell>
          <cell r="H359" t="str">
            <v>MG SEBA Tanvald</v>
          </cell>
          <cell r="I359">
            <v>5</v>
          </cell>
        </row>
        <row r="360">
          <cell r="B360">
            <v>2917</v>
          </cell>
          <cell r="C360" t="str">
            <v>Skřivánek</v>
          </cell>
          <cell r="D360" t="str">
            <v>Jan</v>
          </cell>
          <cell r="E360" t="str">
            <v>Jz</v>
          </cell>
          <cell r="F360" t="str">
            <v>č</v>
          </cell>
          <cell r="G360" t="str">
            <v>čz</v>
          </cell>
          <cell r="H360" t="str">
            <v>SK DG Chomutov</v>
          </cell>
          <cell r="I360">
            <v>4</v>
          </cell>
        </row>
        <row r="361">
          <cell r="B361">
            <v>2918</v>
          </cell>
          <cell r="C361" t="str">
            <v>Zachová</v>
          </cell>
          <cell r="D361" t="str">
            <v>Marcela</v>
          </cell>
          <cell r="E361" t="str">
            <v>Z</v>
          </cell>
          <cell r="F361" t="str">
            <v>č</v>
          </cell>
          <cell r="G361" t="str">
            <v>čz</v>
          </cell>
          <cell r="H361" t="str">
            <v>SK DG Chomutov</v>
          </cell>
          <cell r="I361">
            <v>4</v>
          </cell>
        </row>
        <row r="362">
          <cell r="B362">
            <v>2919</v>
          </cell>
          <cell r="C362" t="str">
            <v>Ligačová</v>
          </cell>
          <cell r="D362" t="str">
            <v>Tereza</v>
          </cell>
          <cell r="E362" t="str">
            <v>J</v>
          </cell>
          <cell r="F362" t="str">
            <v>m</v>
          </cell>
          <cell r="G362" t="str">
            <v>mj</v>
          </cell>
          <cell r="H362" t="str">
            <v>KGB Kojetín</v>
          </cell>
          <cell r="I362">
            <v>5</v>
          </cell>
        </row>
        <row r="363">
          <cell r="B363">
            <v>2926</v>
          </cell>
          <cell r="C363" t="str">
            <v>Kučera</v>
          </cell>
          <cell r="D363" t="str">
            <v>Lukáš</v>
          </cell>
          <cell r="E363" t="str">
            <v>M</v>
          </cell>
          <cell r="F363" t="str">
            <v>m</v>
          </cell>
          <cell r="G363" t="str">
            <v>mj</v>
          </cell>
          <cell r="H363" t="str">
            <v>ME Blansko</v>
          </cell>
          <cell r="I363">
            <v>2</v>
          </cell>
        </row>
        <row r="364">
          <cell r="B364">
            <v>2931</v>
          </cell>
          <cell r="C364" t="str">
            <v>Gelnar</v>
          </cell>
          <cell r="D364" t="str">
            <v>Ondřej</v>
          </cell>
          <cell r="E364" t="str">
            <v>Jz</v>
          </cell>
          <cell r="F364" t="str">
            <v>m</v>
          </cell>
          <cell r="G364" t="str">
            <v>ms</v>
          </cell>
          <cell r="H364" t="str">
            <v>SKDG Příbor</v>
          </cell>
          <cell r="I364">
            <v>5</v>
          </cell>
        </row>
        <row r="365">
          <cell r="B365">
            <v>2932</v>
          </cell>
          <cell r="C365" t="str">
            <v>Emmer</v>
          </cell>
          <cell r="D365" t="str">
            <v>Tomáš</v>
          </cell>
          <cell r="E365" t="str">
            <v>M</v>
          </cell>
          <cell r="F365" t="str">
            <v>č</v>
          </cell>
          <cell r="G365" t="str">
            <v>čz</v>
          </cell>
          <cell r="H365" t="str">
            <v>MGC Plzeň</v>
          </cell>
          <cell r="I365">
            <v>4</v>
          </cell>
        </row>
        <row r="366">
          <cell r="B366">
            <v>2933</v>
          </cell>
          <cell r="C366" t="str">
            <v>Hasch</v>
          </cell>
          <cell r="D366" t="str">
            <v>David</v>
          </cell>
          <cell r="E366" t="str">
            <v>M</v>
          </cell>
          <cell r="F366" t="str">
            <v>č</v>
          </cell>
          <cell r="G366" t="str">
            <v>čz</v>
          </cell>
          <cell r="H366" t="str">
            <v>MGC Plzeň</v>
          </cell>
          <cell r="I366">
            <v>2</v>
          </cell>
        </row>
        <row r="367">
          <cell r="B367">
            <v>2935</v>
          </cell>
          <cell r="C367" t="str">
            <v>Kutra</v>
          </cell>
          <cell r="D367" t="str">
            <v>Radomil</v>
          </cell>
          <cell r="E367" t="str">
            <v>J</v>
          </cell>
          <cell r="F367" t="str">
            <v>m</v>
          </cell>
          <cell r="G367" t="str">
            <v>mj</v>
          </cell>
          <cell r="H367" t="str">
            <v>MGC Holešov</v>
          </cell>
          <cell r="I367">
            <v>1</v>
          </cell>
        </row>
        <row r="368">
          <cell r="B368">
            <v>2937</v>
          </cell>
          <cell r="C368" t="str">
            <v>Skoupý</v>
          </cell>
          <cell r="D368" t="str">
            <v>Petr</v>
          </cell>
          <cell r="E368" t="str">
            <v>S</v>
          </cell>
          <cell r="F368" t="str">
            <v>m</v>
          </cell>
          <cell r="G368" t="str">
            <v>mj</v>
          </cell>
          <cell r="H368" t="str">
            <v>MGC Jedovnice</v>
          </cell>
          <cell r="I368">
            <v>2</v>
          </cell>
        </row>
        <row r="369">
          <cell r="B369">
            <v>2938</v>
          </cell>
          <cell r="C369" t="str">
            <v>Kadidlo</v>
          </cell>
          <cell r="D369" t="str">
            <v>David</v>
          </cell>
          <cell r="E369" t="str">
            <v>Jz</v>
          </cell>
          <cell r="F369" t="str">
            <v>m</v>
          </cell>
          <cell r="G369" t="str">
            <v>mj</v>
          </cell>
          <cell r="H369" t="str">
            <v>MGC Jedovnice</v>
          </cell>
          <cell r="I369">
            <v>5</v>
          </cell>
        </row>
        <row r="370">
          <cell r="B370">
            <v>2939</v>
          </cell>
          <cell r="C370" t="str">
            <v>Šubertová</v>
          </cell>
          <cell r="D370" t="str">
            <v>Zuzana</v>
          </cell>
          <cell r="E370" t="str">
            <v>Z</v>
          </cell>
          <cell r="F370" t="str">
            <v>č</v>
          </cell>
          <cell r="G370" t="str">
            <v>čs</v>
          </cell>
          <cell r="H370" t="str">
            <v>SK TEMPO Praha</v>
          </cell>
          <cell r="I370">
            <v>5</v>
          </cell>
        </row>
        <row r="371">
          <cell r="B371">
            <v>2944</v>
          </cell>
          <cell r="C371" t="str">
            <v>Doruška</v>
          </cell>
          <cell r="D371" t="str">
            <v>Petr</v>
          </cell>
          <cell r="E371" t="str">
            <v>M</v>
          </cell>
          <cell r="F371" t="str">
            <v>m</v>
          </cell>
          <cell r="G371" t="str">
            <v>ms</v>
          </cell>
          <cell r="H371" t="str">
            <v>KDG 2000 Ostrava</v>
          </cell>
          <cell r="I371">
            <v>3</v>
          </cell>
        </row>
        <row r="372">
          <cell r="B372">
            <v>2950</v>
          </cell>
          <cell r="C372" t="str">
            <v>Schreiber</v>
          </cell>
          <cell r="D372" t="str">
            <v>Václav</v>
          </cell>
          <cell r="E372" t="str">
            <v>Jz</v>
          </cell>
          <cell r="F372" t="str">
            <v>m</v>
          </cell>
          <cell r="G372" t="str">
            <v>ms</v>
          </cell>
          <cell r="H372" t="str">
            <v>MGT PLUPO Vratimov</v>
          </cell>
          <cell r="I372">
            <v>4</v>
          </cell>
        </row>
        <row r="373">
          <cell r="B373">
            <v>2958</v>
          </cell>
          <cell r="C373" t="str">
            <v>Tomášek</v>
          </cell>
          <cell r="D373" t="str">
            <v>Martin</v>
          </cell>
          <cell r="E373" t="str">
            <v>M</v>
          </cell>
          <cell r="F373" t="str">
            <v>m</v>
          </cell>
          <cell r="G373" t="str">
            <v>ms</v>
          </cell>
          <cell r="H373" t="str">
            <v>MGC Olomouc</v>
          </cell>
          <cell r="I373">
            <v>5</v>
          </cell>
        </row>
        <row r="374">
          <cell r="B374">
            <v>2959</v>
          </cell>
          <cell r="C374" t="str">
            <v>Šuková</v>
          </cell>
          <cell r="D374" t="str">
            <v>Věra</v>
          </cell>
          <cell r="E374" t="str">
            <v>Z</v>
          </cell>
          <cell r="F374" t="str">
            <v>č</v>
          </cell>
          <cell r="G374" t="str">
            <v>čs</v>
          </cell>
          <cell r="H374" t="str">
            <v>1.MGC Děkanka Praha</v>
          </cell>
          <cell r="I374">
            <v>3</v>
          </cell>
        </row>
        <row r="375">
          <cell r="B375">
            <v>2964</v>
          </cell>
          <cell r="C375" t="str">
            <v>Šťasta</v>
          </cell>
          <cell r="D375" t="str">
            <v>Radek</v>
          </cell>
          <cell r="E375" t="str">
            <v>M</v>
          </cell>
          <cell r="F375" t="str">
            <v>m</v>
          </cell>
          <cell r="G375" t="str">
            <v>mj</v>
          </cell>
          <cell r="H375" t="str">
            <v>MGC Holešov</v>
          </cell>
          <cell r="I375">
            <v>3</v>
          </cell>
        </row>
        <row r="376">
          <cell r="B376">
            <v>2969</v>
          </cell>
          <cell r="C376" t="str">
            <v>Svetková</v>
          </cell>
          <cell r="D376" t="str">
            <v>Jaroslava</v>
          </cell>
          <cell r="E376" t="str">
            <v>Z</v>
          </cell>
          <cell r="F376" t="str">
            <v>č</v>
          </cell>
          <cell r="G376" t="str">
            <v>čz</v>
          </cell>
          <cell r="H376" t="str">
            <v>SK DG Chomutov</v>
          </cell>
          <cell r="I376">
            <v>5</v>
          </cell>
        </row>
        <row r="377">
          <cell r="B377">
            <v>2970</v>
          </cell>
          <cell r="C377" t="str">
            <v>Krajčovič</v>
          </cell>
          <cell r="D377" t="str">
            <v>Adam</v>
          </cell>
          <cell r="E377" t="str">
            <v>J</v>
          </cell>
          <cell r="F377" t="str">
            <v>m</v>
          </cell>
          <cell r="G377" t="str">
            <v>ms</v>
          </cell>
          <cell r="H377" t="str">
            <v>TJ START Kopřivnice</v>
          </cell>
          <cell r="I377">
            <v>3</v>
          </cell>
        </row>
        <row r="378">
          <cell r="B378">
            <v>2972</v>
          </cell>
          <cell r="C378" t="str">
            <v>Karásek</v>
          </cell>
          <cell r="D378" t="str">
            <v>Pavel</v>
          </cell>
          <cell r="E378" t="str">
            <v>M</v>
          </cell>
          <cell r="F378" t="str">
            <v>č</v>
          </cell>
          <cell r="G378" t="str">
            <v>čz</v>
          </cell>
          <cell r="H378" t="str">
            <v>DGK Louny</v>
          </cell>
          <cell r="I378">
            <v>5</v>
          </cell>
        </row>
        <row r="379">
          <cell r="B379">
            <v>2977</v>
          </cell>
          <cell r="C379" t="str">
            <v>Krafek</v>
          </cell>
          <cell r="D379" t="str">
            <v>Tomáš</v>
          </cell>
          <cell r="E379" t="str">
            <v>J</v>
          </cell>
          <cell r="F379" t="str">
            <v>m</v>
          </cell>
          <cell r="G379" t="str">
            <v>mj</v>
          </cell>
          <cell r="H379" t="str">
            <v>SK Mlýn Přerov</v>
          </cell>
          <cell r="I379">
            <v>4</v>
          </cell>
        </row>
        <row r="380">
          <cell r="B380">
            <v>2980</v>
          </cell>
          <cell r="C380" t="str">
            <v>Raška</v>
          </cell>
          <cell r="D380" t="str">
            <v>Pavel</v>
          </cell>
          <cell r="E380" t="str">
            <v>J</v>
          </cell>
          <cell r="F380" t="str">
            <v>m</v>
          </cell>
          <cell r="G380" t="str">
            <v>mj</v>
          </cell>
          <cell r="H380" t="str">
            <v>SK Mlýn Přerov</v>
          </cell>
          <cell r="I380">
            <v>4</v>
          </cell>
        </row>
        <row r="381">
          <cell r="B381">
            <v>2981</v>
          </cell>
          <cell r="C381" t="str">
            <v>Honskus</v>
          </cell>
          <cell r="D381" t="str">
            <v>Matěj</v>
          </cell>
          <cell r="E381" t="str">
            <v>J</v>
          </cell>
          <cell r="F381" t="str">
            <v>č</v>
          </cell>
          <cell r="G381" t="str">
            <v>čs</v>
          </cell>
          <cell r="H381" t="str">
            <v>SMG 2000 Ústí n. L.</v>
          </cell>
          <cell r="I381">
            <v>4</v>
          </cell>
        </row>
        <row r="382">
          <cell r="B382">
            <v>2982</v>
          </cell>
          <cell r="C382" t="str">
            <v>Honskus</v>
          </cell>
          <cell r="D382" t="str">
            <v>Filip</v>
          </cell>
          <cell r="E382" t="str">
            <v>M</v>
          </cell>
          <cell r="F382" t="str">
            <v>č</v>
          </cell>
          <cell r="G382" t="str">
            <v>čs</v>
          </cell>
          <cell r="H382" t="str">
            <v>SMG 2000 Ústí n. L.</v>
          </cell>
          <cell r="I382">
            <v>5</v>
          </cell>
        </row>
        <row r="383">
          <cell r="B383">
            <v>2986</v>
          </cell>
          <cell r="C383" t="str">
            <v>Bureš</v>
          </cell>
          <cell r="D383" t="str">
            <v>David</v>
          </cell>
          <cell r="E383" t="str">
            <v>J</v>
          </cell>
          <cell r="F383" t="str">
            <v>m</v>
          </cell>
          <cell r="G383" t="str">
            <v>mj</v>
          </cell>
          <cell r="H383" t="str">
            <v>SK Mlýn Přerov</v>
          </cell>
          <cell r="I383">
            <v>5</v>
          </cell>
        </row>
        <row r="384">
          <cell r="B384">
            <v>3000</v>
          </cell>
          <cell r="C384" t="str">
            <v>Škurková</v>
          </cell>
          <cell r="D384" t="str">
            <v>Lenka</v>
          </cell>
          <cell r="E384" t="str">
            <v>Z</v>
          </cell>
          <cell r="F384" t="str">
            <v>m</v>
          </cell>
          <cell r="G384" t="str">
            <v>mj</v>
          </cell>
          <cell r="H384" t="str">
            <v>TJ START Brno</v>
          </cell>
          <cell r="I384">
            <v>4</v>
          </cell>
        </row>
        <row r="385">
          <cell r="B385">
            <v>3001</v>
          </cell>
          <cell r="C385" t="str">
            <v>Skoupý</v>
          </cell>
          <cell r="D385" t="str">
            <v>Martin</v>
          </cell>
          <cell r="E385" t="str">
            <v>Jz</v>
          </cell>
          <cell r="F385" t="str">
            <v>m</v>
          </cell>
          <cell r="G385" t="str">
            <v>mj</v>
          </cell>
          <cell r="H385" t="str">
            <v>MGC Jedovnice</v>
          </cell>
          <cell r="I385" t="str">
            <v>M</v>
          </cell>
        </row>
        <row r="386">
          <cell r="B386">
            <v>3010</v>
          </cell>
          <cell r="C386" t="str">
            <v>Norek</v>
          </cell>
          <cell r="D386" t="str">
            <v>Bohumil</v>
          </cell>
          <cell r="E386" t="str">
            <v>M</v>
          </cell>
          <cell r="F386" t="str">
            <v>č</v>
          </cell>
          <cell r="G386" t="str">
            <v>čz</v>
          </cell>
          <cell r="H386" t="str">
            <v>MGC Plzeň</v>
          </cell>
          <cell r="I386">
            <v>3</v>
          </cell>
        </row>
        <row r="387">
          <cell r="B387">
            <v>3011</v>
          </cell>
          <cell r="C387" t="str">
            <v>Kubantová</v>
          </cell>
          <cell r="D387" t="str">
            <v>Lucie</v>
          </cell>
          <cell r="E387" t="str">
            <v>Z</v>
          </cell>
          <cell r="F387" t="str">
            <v>č</v>
          </cell>
          <cell r="G387" t="str">
            <v>čz</v>
          </cell>
          <cell r="H387" t="str">
            <v>SK DG Chomutov</v>
          </cell>
          <cell r="I387">
            <v>2</v>
          </cell>
        </row>
        <row r="388">
          <cell r="B388">
            <v>3018</v>
          </cell>
          <cell r="C388" t="str">
            <v>Kníže</v>
          </cell>
          <cell r="D388" t="str">
            <v>Katalin</v>
          </cell>
          <cell r="E388" t="str">
            <v>Z</v>
          </cell>
          <cell r="F388" t="str">
            <v>č</v>
          </cell>
          <cell r="G388" t="str">
            <v>čz</v>
          </cell>
          <cell r="H388" t="str">
            <v>SMG 2000 Ústí n. L.</v>
          </cell>
          <cell r="I388">
            <v>4</v>
          </cell>
        </row>
        <row r="389">
          <cell r="B389">
            <v>3019</v>
          </cell>
          <cell r="C389" t="str">
            <v>Doležálek</v>
          </cell>
          <cell r="D389" t="str">
            <v>Adam</v>
          </cell>
          <cell r="E389" t="str">
            <v>Jz</v>
          </cell>
          <cell r="F389" t="str">
            <v>m</v>
          </cell>
          <cell r="G389" t="str">
            <v>mj</v>
          </cell>
          <cell r="H389" t="str">
            <v>SK Mlýn Přerov</v>
          </cell>
          <cell r="I389">
            <v>4</v>
          </cell>
        </row>
        <row r="390">
          <cell r="B390">
            <v>3025</v>
          </cell>
          <cell r="C390" t="str">
            <v>Krubner</v>
          </cell>
          <cell r="D390" t="str">
            <v>Jiří</v>
          </cell>
          <cell r="E390" t="str">
            <v>Jz</v>
          </cell>
          <cell r="F390" t="str">
            <v>m</v>
          </cell>
          <cell r="G390" t="str">
            <v>ms</v>
          </cell>
          <cell r="H390" t="str">
            <v>JR Golf Rychnov n.K.</v>
          </cell>
          <cell r="I390">
            <v>2</v>
          </cell>
        </row>
        <row r="391">
          <cell r="B391">
            <v>3026</v>
          </cell>
          <cell r="C391" t="str">
            <v>Prajer</v>
          </cell>
          <cell r="D391" t="str">
            <v>Jan</v>
          </cell>
          <cell r="E391" t="str">
            <v>J</v>
          </cell>
          <cell r="F391" t="str">
            <v>č</v>
          </cell>
          <cell r="G391" t="str">
            <v>čs</v>
          </cell>
          <cell r="H391" t="str">
            <v>SMG 2000 Ústí n. L.</v>
          </cell>
          <cell r="I391">
            <v>4</v>
          </cell>
        </row>
        <row r="392">
          <cell r="B392">
            <v>3034</v>
          </cell>
          <cell r="C392" t="str">
            <v>Kuthan</v>
          </cell>
          <cell r="D392" t="str">
            <v>Vít</v>
          </cell>
          <cell r="E392" t="str">
            <v>M</v>
          </cell>
          <cell r="F392" t="str">
            <v>č</v>
          </cell>
          <cell r="G392" t="str">
            <v>čz</v>
          </cell>
          <cell r="H392" t="str">
            <v>MGC Plzeň</v>
          </cell>
          <cell r="I392">
            <v>3</v>
          </cell>
        </row>
        <row r="393">
          <cell r="B393">
            <v>3036</v>
          </cell>
          <cell r="C393" t="str">
            <v>Wolf</v>
          </cell>
          <cell r="D393" t="str">
            <v>Jakub</v>
          </cell>
          <cell r="E393" t="str">
            <v>Jz</v>
          </cell>
          <cell r="F393" t="str">
            <v>č</v>
          </cell>
          <cell r="G393" t="str">
            <v>čz</v>
          </cell>
          <cell r="H393" t="str">
            <v>TJ MTG Hraničář Cheb</v>
          </cell>
          <cell r="I393">
            <v>2</v>
          </cell>
        </row>
        <row r="394">
          <cell r="B394">
            <v>3047</v>
          </cell>
          <cell r="C394" t="str">
            <v>Bertels</v>
          </cell>
          <cell r="D394" t="str">
            <v>David</v>
          </cell>
          <cell r="E394" t="str">
            <v>J</v>
          </cell>
          <cell r="F394" t="str">
            <v>č</v>
          </cell>
          <cell r="G394" t="str">
            <v>čs</v>
          </cell>
          <cell r="H394" t="str">
            <v>MGC Hradečtí Orli</v>
          </cell>
          <cell r="I394">
            <v>2</v>
          </cell>
        </row>
        <row r="395">
          <cell r="B395">
            <v>3048</v>
          </cell>
          <cell r="C395" t="str">
            <v>Drbohlavová</v>
          </cell>
          <cell r="D395" t="str">
            <v>Veronika</v>
          </cell>
          <cell r="E395" t="str">
            <v>Jz</v>
          </cell>
          <cell r="F395" t="str">
            <v>č</v>
          </cell>
          <cell r="G395" t="str">
            <v>čs</v>
          </cell>
          <cell r="H395" t="str">
            <v>MGC Hradečtí Orli</v>
          </cell>
          <cell r="I395">
            <v>2</v>
          </cell>
        </row>
        <row r="396">
          <cell r="B396">
            <v>3051</v>
          </cell>
          <cell r="C396" t="str">
            <v>Wolf</v>
          </cell>
          <cell r="D396" t="str">
            <v>Jan</v>
          </cell>
          <cell r="E396" t="str">
            <v>M</v>
          </cell>
          <cell r="F396" t="str">
            <v>č</v>
          </cell>
          <cell r="G396" t="str">
            <v>čz</v>
          </cell>
          <cell r="H396" t="str">
            <v>TJ MTG Hraničář Cheb</v>
          </cell>
          <cell r="I396">
            <v>3</v>
          </cell>
        </row>
        <row r="397">
          <cell r="B397">
            <v>3055</v>
          </cell>
          <cell r="C397" t="str">
            <v>Tošovská</v>
          </cell>
          <cell r="D397" t="str">
            <v>Tereza</v>
          </cell>
          <cell r="E397" t="str">
            <v>J</v>
          </cell>
          <cell r="F397" t="str">
            <v>č</v>
          </cell>
          <cell r="G397" t="str">
            <v>čs</v>
          </cell>
          <cell r="H397" t="str">
            <v>MGC Hradečtí Orli</v>
          </cell>
          <cell r="I397">
            <v>5</v>
          </cell>
        </row>
        <row r="398">
          <cell r="B398">
            <v>3066</v>
          </cell>
          <cell r="C398" t="str">
            <v>Luxa</v>
          </cell>
          <cell r="D398" t="str">
            <v>Radek</v>
          </cell>
          <cell r="E398" t="str">
            <v>M</v>
          </cell>
          <cell r="F398" t="str">
            <v>č</v>
          </cell>
          <cell r="G398" t="str">
            <v>čz</v>
          </cell>
          <cell r="H398" t="str">
            <v>SK DG Chomutov</v>
          </cell>
          <cell r="I398">
            <v>3</v>
          </cell>
        </row>
        <row r="399">
          <cell r="B399">
            <v>3068</v>
          </cell>
          <cell r="C399" t="str">
            <v>Remiš</v>
          </cell>
          <cell r="D399" t="str">
            <v>Jiří</v>
          </cell>
          <cell r="E399" t="str">
            <v>S</v>
          </cell>
          <cell r="F399" t="str">
            <v>č</v>
          </cell>
          <cell r="G399" t="str">
            <v>čz</v>
          </cell>
          <cell r="H399" t="str">
            <v>SK DG Chomutov</v>
          </cell>
          <cell r="I399">
            <v>5</v>
          </cell>
        </row>
        <row r="400">
          <cell r="B400">
            <v>3070</v>
          </cell>
          <cell r="C400" t="str">
            <v>Petrů</v>
          </cell>
          <cell r="D400" t="str">
            <v>Martin</v>
          </cell>
          <cell r="E400" t="str">
            <v>J</v>
          </cell>
          <cell r="F400" t="str">
            <v>č</v>
          </cell>
          <cell r="G400" t="str">
            <v>čz</v>
          </cell>
          <cell r="H400" t="str">
            <v>SK DG Chomutov</v>
          </cell>
          <cell r="I400">
            <v>1</v>
          </cell>
        </row>
        <row r="401">
          <cell r="B401">
            <v>3072</v>
          </cell>
          <cell r="C401" t="str">
            <v>Libigerová</v>
          </cell>
          <cell r="D401" t="str">
            <v>Eva</v>
          </cell>
          <cell r="E401" t="str">
            <v>J</v>
          </cell>
          <cell r="F401" t="str">
            <v>č</v>
          </cell>
          <cell r="G401" t="str">
            <v>čs</v>
          </cell>
          <cell r="H401" t="str">
            <v>SK TEMPO Praha</v>
          </cell>
          <cell r="I401">
            <v>2</v>
          </cell>
        </row>
        <row r="402">
          <cell r="B402">
            <v>3074</v>
          </cell>
          <cell r="C402" t="str">
            <v>Čejka</v>
          </cell>
          <cell r="D402" t="str">
            <v>Jaroslav</v>
          </cell>
          <cell r="E402" t="str">
            <v>M</v>
          </cell>
          <cell r="F402" t="str">
            <v>č</v>
          </cell>
          <cell r="G402" t="str">
            <v>čs</v>
          </cell>
          <cell r="H402" t="str">
            <v>SK Oáza Praha</v>
          </cell>
          <cell r="I402">
            <v>3</v>
          </cell>
        </row>
        <row r="403">
          <cell r="B403">
            <v>3079</v>
          </cell>
          <cell r="C403" t="str">
            <v>Lux</v>
          </cell>
          <cell r="D403" t="str">
            <v>Jaromír</v>
          </cell>
          <cell r="E403" t="str">
            <v>M</v>
          </cell>
          <cell r="F403" t="str">
            <v>m</v>
          </cell>
          <cell r="G403" t="str">
            <v>mj</v>
          </cell>
          <cell r="H403" t="str">
            <v>KGB Kojetín</v>
          </cell>
          <cell r="I403">
            <v>5</v>
          </cell>
        </row>
        <row r="404">
          <cell r="B404">
            <v>3080</v>
          </cell>
          <cell r="C404" t="str">
            <v>Bednář</v>
          </cell>
          <cell r="D404" t="str">
            <v>Petr</v>
          </cell>
          <cell r="E404" t="str">
            <v>Jz</v>
          </cell>
          <cell r="F404" t="str">
            <v>m</v>
          </cell>
          <cell r="G404" t="str">
            <v>ms</v>
          </cell>
          <cell r="H404" t="str">
            <v>JR Golf Rychnov n.K.</v>
          </cell>
          <cell r="I404">
            <v>1</v>
          </cell>
        </row>
        <row r="405">
          <cell r="B405">
            <v>3081</v>
          </cell>
          <cell r="C405" t="str">
            <v>Bednář</v>
          </cell>
          <cell r="D405" t="str">
            <v>Martin</v>
          </cell>
          <cell r="E405" t="str">
            <v>Jz</v>
          </cell>
          <cell r="F405" t="str">
            <v>m</v>
          </cell>
          <cell r="G405" t="str">
            <v>ms</v>
          </cell>
          <cell r="H405" t="str">
            <v>JR Golf Rychnov n.K.</v>
          </cell>
          <cell r="I405">
            <v>2</v>
          </cell>
        </row>
        <row r="406">
          <cell r="B406">
            <v>3084</v>
          </cell>
          <cell r="C406" t="str">
            <v>Hostašová</v>
          </cell>
          <cell r="D406" t="str">
            <v>Daniela</v>
          </cell>
          <cell r="E406" t="str">
            <v>Jz</v>
          </cell>
          <cell r="F406" t="str">
            <v>m</v>
          </cell>
          <cell r="G406" t="str">
            <v>mj</v>
          </cell>
          <cell r="H406" t="str">
            <v>KDG Tovačov</v>
          </cell>
          <cell r="I406">
            <v>3</v>
          </cell>
        </row>
        <row r="407">
          <cell r="B407">
            <v>3086</v>
          </cell>
          <cell r="C407" t="str">
            <v>Richterová</v>
          </cell>
          <cell r="D407" t="str">
            <v>Kateřina</v>
          </cell>
          <cell r="E407" t="str">
            <v>J</v>
          </cell>
          <cell r="F407" t="str">
            <v>m</v>
          </cell>
          <cell r="G407" t="str">
            <v>mj</v>
          </cell>
          <cell r="H407" t="str">
            <v>1. DGC Bystřice p. H.</v>
          </cell>
          <cell r="I407">
            <v>3</v>
          </cell>
        </row>
        <row r="408">
          <cell r="B408">
            <v>3087</v>
          </cell>
          <cell r="C408" t="str">
            <v>Tichá</v>
          </cell>
          <cell r="D408" t="str">
            <v>Andrea</v>
          </cell>
          <cell r="E408" t="str">
            <v>Jz</v>
          </cell>
          <cell r="F408" t="str">
            <v>m</v>
          </cell>
          <cell r="G408" t="str">
            <v>mj</v>
          </cell>
          <cell r="H408" t="str">
            <v>MGC Holešov</v>
          </cell>
          <cell r="I408">
            <v>2</v>
          </cell>
        </row>
        <row r="409">
          <cell r="B409">
            <v>3088</v>
          </cell>
          <cell r="C409" t="str">
            <v>Roubalíková</v>
          </cell>
          <cell r="D409" t="str">
            <v>Dagmar</v>
          </cell>
          <cell r="E409" t="str">
            <v>Z</v>
          </cell>
          <cell r="F409" t="str">
            <v>m</v>
          </cell>
          <cell r="G409" t="str">
            <v>mj</v>
          </cell>
          <cell r="H409" t="str">
            <v>MGC Holešov</v>
          </cell>
          <cell r="I409">
            <v>2</v>
          </cell>
        </row>
        <row r="410">
          <cell r="B410">
            <v>3089</v>
          </cell>
          <cell r="C410" t="str">
            <v>Coufalíková</v>
          </cell>
          <cell r="D410" t="str">
            <v>Petra</v>
          </cell>
          <cell r="E410" t="str">
            <v>Z</v>
          </cell>
          <cell r="F410" t="str">
            <v>m</v>
          </cell>
          <cell r="G410" t="str">
            <v>mj</v>
          </cell>
          <cell r="H410" t="str">
            <v>SK Mlýn Přerov</v>
          </cell>
          <cell r="I410">
            <v>2</v>
          </cell>
        </row>
        <row r="411">
          <cell r="B411">
            <v>3090</v>
          </cell>
          <cell r="C411" t="str">
            <v>Richterová</v>
          </cell>
          <cell r="D411" t="str">
            <v>Radka</v>
          </cell>
          <cell r="E411" t="str">
            <v>Z</v>
          </cell>
          <cell r="F411" t="str">
            <v>m</v>
          </cell>
          <cell r="G411" t="str">
            <v>mj</v>
          </cell>
          <cell r="H411" t="str">
            <v>1. DGC Bystřice p. H.</v>
          </cell>
          <cell r="I411">
            <v>5</v>
          </cell>
        </row>
        <row r="412">
          <cell r="B412">
            <v>3091</v>
          </cell>
          <cell r="C412" t="str">
            <v>Vlček</v>
          </cell>
          <cell r="D412" t="str">
            <v>Marek</v>
          </cell>
          <cell r="E412" t="str">
            <v>Jz</v>
          </cell>
          <cell r="F412" t="str">
            <v>č</v>
          </cell>
          <cell r="G412" t="str">
            <v>čs</v>
          </cell>
          <cell r="H412" t="str">
            <v>MGC Hradečtí Orli</v>
          </cell>
          <cell r="I412">
            <v>1</v>
          </cell>
        </row>
        <row r="413">
          <cell r="B413">
            <v>3092</v>
          </cell>
          <cell r="C413" t="str">
            <v>Doležálek</v>
          </cell>
          <cell r="D413" t="str">
            <v>Vratislav</v>
          </cell>
          <cell r="E413" t="str">
            <v>M</v>
          </cell>
          <cell r="F413" t="str">
            <v>m</v>
          </cell>
          <cell r="G413" t="str">
            <v>mj</v>
          </cell>
          <cell r="H413" t="str">
            <v>SK Mlýn Přerov</v>
          </cell>
          <cell r="I413">
            <v>5</v>
          </cell>
        </row>
        <row r="414">
          <cell r="B414">
            <v>3094</v>
          </cell>
          <cell r="C414" t="str">
            <v>Sodoma</v>
          </cell>
          <cell r="D414" t="str">
            <v>Kamil</v>
          </cell>
          <cell r="E414" t="str">
            <v>J</v>
          </cell>
          <cell r="F414" t="str">
            <v>m</v>
          </cell>
          <cell r="G414" t="str">
            <v>ms</v>
          </cell>
          <cell r="H414" t="str">
            <v>JR Golf Rychnov n.K.</v>
          </cell>
          <cell r="I414">
            <v>3</v>
          </cell>
        </row>
        <row r="415">
          <cell r="B415">
            <v>3110</v>
          </cell>
          <cell r="C415" t="str">
            <v>Ságnerová</v>
          </cell>
          <cell r="D415" t="str">
            <v>Lucie</v>
          </cell>
          <cell r="E415" t="str">
            <v>J</v>
          </cell>
          <cell r="F415" t="str">
            <v>m</v>
          </cell>
          <cell r="G415" t="str">
            <v>mj</v>
          </cell>
          <cell r="H415" t="str">
            <v>MGC Holešov</v>
          </cell>
          <cell r="I415">
            <v>3</v>
          </cell>
        </row>
        <row r="416">
          <cell r="B416">
            <v>3111</v>
          </cell>
          <cell r="C416" t="str">
            <v>Jiráček</v>
          </cell>
          <cell r="D416" t="str">
            <v>Jan</v>
          </cell>
          <cell r="E416" t="str">
            <v>Jz</v>
          </cell>
          <cell r="F416" t="str">
            <v>č</v>
          </cell>
          <cell r="G416" t="str">
            <v>čs</v>
          </cell>
          <cell r="H416" t="str">
            <v>SMG 2000 Ústí n. L.</v>
          </cell>
          <cell r="I416">
            <v>5</v>
          </cell>
        </row>
        <row r="417">
          <cell r="B417">
            <v>3135</v>
          </cell>
          <cell r="C417" t="str">
            <v>Čeladník</v>
          </cell>
          <cell r="D417" t="str">
            <v>Petr</v>
          </cell>
          <cell r="E417" t="str">
            <v>J</v>
          </cell>
          <cell r="F417" t="str">
            <v>m</v>
          </cell>
          <cell r="G417" t="str">
            <v>mj</v>
          </cell>
          <cell r="H417" t="str">
            <v>1. DGC Bystřice p. H.</v>
          </cell>
          <cell r="I417">
            <v>3</v>
          </cell>
        </row>
        <row r="418">
          <cell r="B418">
            <v>3139</v>
          </cell>
          <cell r="C418" t="str">
            <v>Rieger</v>
          </cell>
          <cell r="D418" t="str">
            <v>Petr</v>
          </cell>
          <cell r="E418" t="str">
            <v>Jz</v>
          </cell>
          <cell r="F418" t="str">
            <v>č</v>
          </cell>
          <cell r="G418" t="str">
            <v>čs</v>
          </cell>
          <cell r="H418" t="str">
            <v>SMG 2000 Ústí n. L.</v>
          </cell>
          <cell r="I418">
            <v>5</v>
          </cell>
        </row>
        <row r="419">
          <cell r="B419">
            <v>3141</v>
          </cell>
          <cell r="C419" t="str">
            <v>Martinec</v>
          </cell>
          <cell r="D419" t="str">
            <v>Petr</v>
          </cell>
          <cell r="E419" t="str">
            <v>Jz</v>
          </cell>
          <cell r="F419" t="str">
            <v>m</v>
          </cell>
          <cell r="G419" t="str">
            <v>ms</v>
          </cell>
          <cell r="H419" t="str">
            <v>JR Golf Rychnov n.K.</v>
          </cell>
          <cell r="I419">
            <v>5</v>
          </cell>
        </row>
        <row r="420">
          <cell r="B420">
            <v>3178</v>
          </cell>
          <cell r="C420" t="str">
            <v>Kollárik</v>
          </cell>
          <cell r="D420" t="str">
            <v>Lukáš</v>
          </cell>
          <cell r="E420" t="str">
            <v>M</v>
          </cell>
          <cell r="F420" t="str">
            <v>m</v>
          </cell>
          <cell r="G420" t="str">
            <v>ms</v>
          </cell>
          <cell r="H420" t="str">
            <v>TJ START Kopřivnice</v>
          </cell>
          <cell r="I420">
            <v>3</v>
          </cell>
        </row>
        <row r="421">
          <cell r="B421">
            <v>3183</v>
          </cell>
          <cell r="C421" t="str">
            <v>Berka</v>
          </cell>
          <cell r="D421" t="str">
            <v>Lukáš</v>
          </cell>
          <cell r="E421" t="str">
            <v>J</v>
          </cell>
          <cell r="F421" t="str">
            <v>č</v>
          </cell>
          <cell r="G421" t="str">
            <v>čs</v>
          </cell>
          <cell r="H421" t="str">
            <v>MGC Hradečtí Orli</v>
          </cell>
          <cell r="I421">
            <v>3</v>
          </cell>
        </row>
        <row r="422">
          <cell r="B422">
            <v>3184</v>
          </cell>
          <cell r="C422" t="str">
            <v>Votík</v>
          </cell>
          <cell r="D422" t="str">
            <v>Tomáš</v>
          </cell>
          <cell r="E422" t="str">
            <v>M</v>
          </cell>
          <cell r="F422" t="str">
            <v>č</v>
          </cell>
          <cell r="G422" t="str">
            <v>čs</v>
          </cell>
          <cell r="H422" t="str">
            <v>SK Oáza Praha</v>
          </cell>
          <cell r="I422">
            <v>4</v>
          </cell>
        </row>
        <row r="423">
          <cell r="B423">
            <v>3189</v>
          </cell>
          <cell r="C423" t="str">
            <v>Kovář</v>
          </cell>
          <cell r="D423" t="str">
            <v>Josef</v>
          </cell>
          <cell r="E423" t="str">
            <v>Jz</v>
          </cell>
          <cell r="F423" t="str">
            <v>č</v>
          </cell>
          <cell r="G423" t="str">
            <v>čz</v>
          </cell>
          <cell r="H423" t="str">
            <v>SK DG Chomutov</v>
          </cell>
          <cell r="I423">
            <v>5</v>
          </cell>
        </row>
        <row r="424">
          <cell r="B424">
            <v>3190</v>
          </cell>
          <cell r="C424" t="str">
            <v>Luxová</v>
          </cell>
          <cell r="D424" t="str">
            <v>Barbora</v>
          </cell>
          <cell r="E424" t="str">
            <v>J</v>
          </cell>
          <cell r="F424" t="str">
            <v>m</v>
          </cell>
          <cell r="G424" t="str">
            <v>mj</v>
          </cell>
          <cell r="H424" t="str">
            <v>KGB Kojetín</v>
          </cell>
          <cell r="I424">
            <v>5</v>
          </cell>
        </row>
        <row r="425">
          <cell r="B425">
            <v>3196</v>
          </cell>
          <cell r="C425" t="str">
            <v>Benešová</v>
          </cell>
          <cell r="D425" t="str">
            <v>Aneta</v>
          </cell>
          <cell r="E425" t="str">
            <v>J</v>
          </cell>
          <cell r="F425" t="str">
            <v>m</v>
          </cell>
          <cell r="G425" t="str">
            <v>mj</v>
          </cell>
          <cell r="H425" t="str">
            <v>MGC 90 Brno</v>
          </cell>
          <cell r="I425">
            <v>5</v>
          </cell>
        </row>
        <row r="426">
          <cell r="B426">
            <v>3199</v>
          </cell>
          <cell r="C426" t="str">
            <v>Černý</v>
          </cell>
          <cell r="D426" t="str">
            <v>Pavel</v>
          </cell>
          <cell r="E426" t="str">
            <v>M</v>
          </cell>
          <cell r="F426" t="str">
            <v>m</v>
          </cell>
          <cell r="G426" t="str">
            <v>ms</v>
          </cell>
          <cell r="H426" t="str">
            <v>MGT PLUPO Vratimov</v>
          </cell>
          <cell r="I426">
            <v>5</v>
          </cell>
        </row>
        <row r="427">
          <cell r="B427">
            <v>3201</v>
          </cell>
          <cell r="C427" t="str">
            <v>Drozd</v>
          </cell>
          <cell r="D427" t="str">
            <v>Tomáš</v>
          </cell>
          <cell r="E427" t="str">
            <v>J</v>
          </cell>
          <cell r="F427" t="str">
            <v>m</v>
          </cell>
          <cell r="G427" t="str">
            <v>ms</v>
          </cell>
          <cell r="H427" t="str">
            <v>TJ START Kopřivnice</v>
          </cell>
          <cell r="I427">
            <v>3</v>
          </cell>
        </row>
        <row r="428">
          <cell r="B428">
            <v>3202</v>
          </cell>
          <cell r="C428" t="str">
            <v>Drozd</v>
          </cell>
          <cell r="D428" t="str">
            <v>Michal</v>
          </cell>
          <cell r="E428" t="str">
            <v>J</v>
          </cell>
          <cell r="F428" t="str">
            <v>m</v>
          </cell>
          <cell r="G428" t="str">
            <v>ms</v>
          </cell>
          <cell r="H428" t="str">
            <v>TJ START Kopřivnice</v>
          </cell>
          <cell r="I428">
            <v>2</v>
          </cell>
        </row>
        <row r="429">
          <cell r="B429">
            <v>3215</v>
          </cell>
          <cell r="C429" t="str">
            <v>Arlt</v>
          </cell>
          <cell r="D429" t="str">
            <v>Milan</v>
          </cell>
          <cell r="E429" t="str">
            <v>M</v>
          </cell>
          <cell r="F429" t="str">
            <v>m</v>
          </cell>
          <cell r="G429" t="str">
            <v>mj</v>
          </cell>
          <cell r="H429" t="str">
            <v>MGC Vsetín</v>
          </cell>
          <cell r="I429">
            <v>5</v>
          </cell>
        </row>
        <row r="430">
          <cell r="B430">
            <v>3217</v>
          </cell>
          <cell r="C430" t="str">
            <v>Roubalík</v>
          </cell>
          <cell r="D430" t="str">
            <v>Petr</v>
          </cell>
          <cell r="E430" t="str">
            <v>M</v>
          </cell>
          <cell r="F430" t="str">
            <v>m</v>
          </cell>
          <cell r="G430" t="str">
            <v>mj</v>
          </cell>
          <cell r="H430" t="str">
            <v>MGC Holešov</v>
          </cell>
          <cell r="I430">
            <v>3</v>
          </cell>
        </row>
        <row r="431">
          <cell r="B431">
            <v>3218</v>
          </cell>
          <cell r="C431" t="str">
            <v>Rajhelová</v>
          </cell>
          <cell r="D431" t="str">
            <v>Zdeňka</v>
          </cell>
          <cell r="E431" t="str">
            <v>Jz</v>
          </cell>
          <cell r="F431" t="str">
            <v>m</v>
          </cell>
          <cell r="G431" t="str">
            <v>ms</v>
          </cell>
          <cell r="H431" t="str">
            <v>MGC Olomouc</v>
          </cell>
          <cell r="I431">
            <v>4</v>
          </cell>
        </row>
        <row r="432">
          <cell r="B432">
            <v>3219</v>
          </cell>
          <cell r="C432" t="str">
            <v>Bednář</v>
          </cell>
          <cell r="D432" t="str">
            <v>Pavel</v>
          </cell>
          <cell r="E432" t="str">
            <v>J</v>
          </cell>
          <cell r="F432" t="str">
            <v>m</v>
          </cell>
          <cell r="G432" t="str">
            <v>ms</v>
          </cell>
          <cell r="H432" t="str">
            <v>JR Golf Rychnov n.K.</v>
          </cell>
          <cell r="I432">
            <v>3</v>
          </cell>
        </row>
        <row r="433">
          <cell r="B433">
            <v>3221</v>
          </cell>
          <cell r="C433" t="str">
            <v>Balek</v>
          </cell>
          <cell r="D433" t="str">
            <v>Marcel </v>
          </cell>
          <cell r="E433" t="str">
            <v>Jz</v>
          </cell>
          <cell r="F433" t="str">
            <v>m</v>
          </cell>
          <cell r="G433" t="str">
            <v>ms</v>
          </cell>
          <cell r="H433" t="str">
            <v>KDG 2000 Ostrava</v>
          </cell>
          <cell r="I433">
            <v>3</v>
          </cell>
        </row>
        <row r="434">
          <cell r="B434">
            <v>3223</v>
          </cell>
          <cell r="C434" t="str">
            <v>Doležílek</v>
          </cell>
          <cell r="D434" t="str">
            <v>Petr</v>
          </cell>
          <cell r="E434" t="str">
            <v>Jz</v>
          </cell>
          <cell r="F434" t="str">
            <v>m</v>
          </cell>
          <cell r="G434" t="str">
            <v>ms</v>
          </cell>
          <cell r="H434" t="str">
            <v>KDG 2000 Ostrava</v>
          </cell>
          <cell r="I434">
            <v>3</v>
          </cell>
        </row>
        <row r="435">
          <cell r="B435">
            <v>3227</v>
          </cell>
          <cell r="C435" t="str">
            <v>Birešová</v>
          </cell>
          <cell r="D435" t="str">
            <v>Kateřina</v>
          </cell>
          <cell r="E435" t="str">
            <v>J</v>
          </cell>
          <cell r="F435" t="str">
            <v>č</v>
          </cell>
          <cell r="G435" t="str">
            <v>čz</v>
          </cell>
          <cell r="H435" t="str">
            <v>SK GC Františkovy Lázně</v>
          </cell>
          <cell r="I435">
            <v>5</v>
          </cell>
        </row>
        <row r="436">
          <cell r="B436">
            <v>3233</v>
          </cell>
          <cell r="C436" t="str">
            <v>Hubinger</v>
          </cell>
          <cell r="D436" t="str">
            <v>Josef</v>
          </cell>
          <cell r="E436" t="str">
            <v>Jz</v>
          </cell>
          <cell r="F436" t="str">
            <v>č</v>
          </cell>
          <cell r="G436" t="str">
            <v>čz</v>
          </cell>
          <cell r="H436" t="str">
            <v>MGC Plzeň</v>
          </cell>
          <cell r="I436">
            <v>5</v>
          </cell>
        </row>
        <row r="437">
          <cell r="B437">
            <v>3235</v>
          </cell>
          <cell r="C437" t="str">
            <v>Lakomý</v>
          </cell>
          <cell r="D437" t="str">
            <v>Hynek</v>
          </cell>
          <cell r="E437" t="str">
            <v>S</v>
          </cell>
          <cell r="F437" t="str">
            <v>č</v>
          </cell>
          <cell r="G437" t="str">
            <v>čs</v>
          </cell>
          <cell r="H437" t="str">
            <v>TJ UNEX Uničov</v>
          </cell>
          <cell r="I437">
            <v>5</v>
          </cell>
        </row>
        <row r="438">
          <cell r="B438">
            <v>3237</v>
          </cell>
          <cell r="C438" t="str">
            <v>Svoboda</v>
          </cell>
          <cell r="D438" t="str">
            <v>Libor</v>
          </cell>
          <cell r="E438" t="str">
            <v>M</v>
          </cell>
          <cell r="F438" t="str">
            <v>m</v>
          </cell>
          <cell r="G438" t="str">
            <v>ms</v>
          </cell>
          <cell r="H438" t="str">
            <v>TJ UNEX Uničov</v>
          </cell>
          <cell r="I438">
            <v>5</v>
          </cell>
        </row>
        <row r="439">
          <cell r="B439">
            <v>3241</v>
          </cell>
          <cell r="C439" t="str">
            <v>Bubeník</v>
          </cell>
          <cell r="D439" t="str">
            <v>Martin</v>
          </cell>
          <cell r="E439" t="str">
            <v>M</v>
          </cell>
          <cell r="F439" t="str">
            <v>č</v>
          </cell>
          <cell r="G439" t="str">
            <v>čs</v>
          </cell>
          <cell r="H439" t="str">
            <v>SK TEMPO Praha</v>
          </cell>
          <cell r="I439">
            <v>4</v>
          </cell>
        </row>
        <row r="440">
          <cell r="B440">
            <v>3245</v>
          </cell>
          <cell r="C440" t="str">
            <v>Čosičová</v>
          </cell>
          <cell r="D440" t="str">
            <v>Vesna</v>
          </cell>
          <cell r="E440" t="str">
            <v>J</v>
          </cell>
          <cell r="F440" t="str">
            <v>m</v>
          </cell>
          <cell r="G440" t="str">
            <v>ms</v>
          </cell>
          <cell r="H440" t="str">
            <v>KDG 2000 Ostrava</v>
          </cell>
          <cell r="I440">
            <v>5</v>
          </cell>
        </row>
        <row r="441">
          <cell r="B441">
            <v>3246</v>
          </cell>
          <cell r="C441" t="str">
            <v>Čosič</v>
          </cell>
          <cell r="D441" t="str">
            <v>Rajko</v>
          </cell>
          <cell r="E441" t="str">
            <v>J</v>
          </cell>
          <cell r="F441" t="str">
            <v>m</v>
          </cell>
          <cell r="G441" t="str">
            <v>ms</v>
          </cell>
          <cell r="H441" t="str">
            <v>KDG 2000 Ostrava</v>
          </cell>
          <cell r="I441">
            <v>2</v>
          </cell>
        </row>
        <row r="442">
          <cell r="B442">
            <v>3248</v>
          </cell>
          <cell r="C442" t="str">
            <v>Špačková</v>
          </cell>
          <cell r="D442" t="str">
            <v>Bětka</v>
          </cell>
          <cell r="E442" t="str">
            <v>J</v>
          </cell>
          <cell r="F442" t="str">
            <v>m</v>
          </cell>
          <cell r="G442" t="str">
            <v>mj</v>
          </cell>
          <cell r="H442" t="str">
            <v>MGC Vsetín</v>
          </cell>
          <cell r="I442">
            <v>5</v>
          </cell>
        </row>
        <row r="443">
          <cell r="B443">
            <v>3249</v>
          </cell>
          <cell r="C443" t="str">
            <v>Šarkozi</v>
          </cell>
          <cell r="D443" t="str">
            <v>Ondřej</v>
          </cell>
          <cell r="E443" t="str">
            <v>Jz</v>
          </cell>
          <cell r="F443" t="str">
            <v>m</v>
          </cell>
          <cell r="G443" t="str">
            <v>mj</v>
          </cell>
          <cell r="H443" t="str">
            <v>MGC Holešov</v>
          </cell>
          <cell r="I443">
            <v>4</v>
          </cell>
        </row>
        <row r="444">
          <cell r="B444">
            <v>3251</v>
          </cell>
          <cell r="C444" t="str">
            <v>Večerka</v>
          </cell>
          <cell r="D444" t="str">
            <v>Miroslav</v>
          </cell>
          <cell r="E444" t="str">
            <v>Jz</v>
          </cell>
          <cell r="F444" t="str">
            <v>m</v>
          </cell>
          <cell r="G444" t="str">
            <v>mj</v>
          </cell>
          <cell r="H444" t="str">
            <v>KDG Tovačov</v>
          </cell>
          <cell r="I444">
            <v>5</v>
          </cell>
        </row>
        <row r="445">
          <cell r="B445">
            <v>3252</v>
          </cell>
          <cell r="C445" t="str">
            <v>Možnar </v>
          </cell>
          <cell r="D445" t="str">
            <v>Radim</v>
          </cell>
          <cell r="E445" t="str">
            <v>Jz</v>
          </cell>
          <cell r="F445" t="str">
            <v>m</v>
          </cell>
          <cell r="G445" t="str">
            <v>mj</v>
          </cell>
          <cell r="H445" t="str">
            <v>KDG Tovačov</v>
          </cell>
          <cell r="I445">
            <v>5</v>
          </cell>
        </row>
        <row r="446">
          <cell r="B446">
            <v>3253</v>
          </cell>
          <cell r="C446" t="str">
            <v>Bubík</v>
          </cell>
          <cell r="D446" t="str">
            <v>Michal</v>
          </cell>
          <cell r="E446" t="str">
            <v>Jz</v>
          </cell>
          <cell r="F446" t="str">
            <v>m</v>
          </cell>
          <cell r="G446" t="str">
            <v>mj</v>
          </cell>
          <cell r="H446" t="str">
            <v>MGC Holešov</v>
          </cell>
          <cell r="I446">
            <v>5</v>
          </cell>
        </row>
        <row r="447">
          <cell r="B447">
            <v>3254</v>
          </cell>
          <cell r="C447" t="str">
            <v>Říha</v>
          </cell>
          <cell r="D447" t="str">
            <v>Michal</v>
          </cell>
          <cell r="E447" t="str">
            <v>J</v>
          </cell>
          <cell r="F447" t="str">
            <v>č</v>
          </cell>
          <cell r="G447" t="str">
            <v>čs</v>
          </cell>
          <cell r="H447" t="str">
            <v>MGC Hradečtí Orli</v>
          </cell>
          <cell r="I447">
            <v>3</v>
          </cell>
        </row>
        <row r="448">
          <cell r="B448">
            <v>3255</v>
          </cell>
          <cell r="C448" t="str">
            <v>Trebichalská</v>
          </cell>
          <cell r="D448" t="str">
            <v>Lucie</v>
          </cell>
          <cell r="E448" t="str">
            <v>Jz</v>
          </cell>
          <cell r="F448" t="str">
            <v>č</v>
          </cell>
          <cell r="G448" t="str">
            <v>čs</v>
          </cell>
          <cell r="H448" t="str">
            <v>MGC Hradečtí Orli</v>
          </cell>
          <cell r="I448">
            <v>3</v>
          </cell>
        </row>
        <row r="449">
          <cell r="B449">
            <v>3258</v>
          </cell>
          <cell r="C449" t="str">
            <v>Stříbrská</v>
          </cell>
          <cell r="D449" t="str">
            <v>Lucie</v>
          </cell>
          <cell r="E449" t="str">
            <v>Z</v>
          </cell>
          <cell r="F449" t="str">
            <v>č</v>
          </cell>
          <cell r="G449" t="str">
            <v>čz</v>
          </cell>
          <cell r="H449" t="str">
            <v>KDG Louny</v>
          </cell>
          <cell r="I449">
            <v>5</v>
          </cell>
        </row>
        <row r="450">
          <cell r="B450">
            <v>3270</v>
          </cell>
          <cell r="C450" t="str">
            <v>Horáčková</v>
          </cell>
          <cell r="D450" t="str">
            <v>Sylvie</v>
          </cell>
          <cell r="E450" t="str">
            <v>Jz</v>
          </cell>
          <cell r="F450" t="str">
            <v>č</v>
          </cell>
          <cell r="G450" t="str">
            <v>čs</v>
          </cell>
          <cell r="H450" t="str">
            <v>MGC Hradečtí Orli</v>
          </cell>
          <cell r="I450">
            <v>5</v>
          </cell>
        </row>
        <row r="451">
          <cell r="B451">
            <v>3272</v>
          </cell>
          <cell r="C451" t="str">
            <v>Soukup</v>
          </cell>
          <cell r="D451" t="str">
            <v>Patrik</v>
          </cell>
          <cell r="E451" t="str">
            <v>Jz</v>
          </cell>
          <cell r="F451" t="str">
            <v>č</v>
          </cell>
          <cell r="G451" t="str">
            <v>čs</v>
          </cell>
          <cell r="H451" t="str">
            <v>MGC Hradečtí Orli</v>
          </cell>
          <cell r="I451">
            <v>5</v>
          </cell>
        </row>
        <row r="452">
          <cell r="B452">
            <v>3274</v>
          </cell>
          <cell r="C452" t="str">
            <v>Macíček</v>
          </cell>
          <cell r="D452" t="str">
            <v>Jaroslav</v>
          </cell>
          <cell r="E452" t="str">
            <v>J</v>
          </cell>
          <cell r="F452" t="str">
            <v>m</v>
          </cell>
          <cell r="G452" t="str">
            <v>mj</v>
          </cell>
          <cell r="H452" t="str">
            <v>SK Mlýn Přerov</v>
          </cell>
          <cell r="I452">
            <v>5</v>
          </cell>
        </row>
        <row r="453">
          <cell r="B453">
            <v>3276</v>
          </cell>
          <cell r="C453" t="str">
            <v>Šafářová</v>
          </cell>
          <cell r="D453" t="str">
            <v>Lenka</v>
          </cell>
          <cell r="E453" t="str">
            <v>Z</v>
          </cell>
          <cell r="F453" t="str">
            <v>č</v>
          </cell>
          <cell r="G453" t="str">
            <v>čz</v>
          </cell>
          <cell r="H453" t="str">
            <v>SK GC Františkovy Lázně</v>
          </cell>
          <cell r="I453">
            <v>5</v>
          </cell>
        </row>
        <row r="454">
          <cell r="B454">
            <v>3278</v>
          </cell>
          <cell r="C454" t="str">
            <v>Kadaníková</v>
          </cell>
          <cell r="D454" t="str">
            <v>Pavla</v>
          </cell>
          <cell r="E454" t="str">
            <v>Jz</v>
          </cell>
          <cell r="F454" t="str">
            <v>č</v>
          </cell>
          <cell r="G454" t="str">
            <v>čs</v>
          </cell>
          <cell r="H454" t="str">
            <v>MGC Hradečtí Orli</v>
          </cell>
          <cell r="I454">
            <v>4</v>
          </cell>
        </row>
        <row r="455">
          <cell r="B455">
            <v>3279</v>
          </cell>
          <cell r="C455" t="str">
            <v>Víšek</v>
          </cell>
          <cell r="D455" t="str">
            <v>Martin</v>
          </cell>
          <cell r="E455" t="str">
            <v>M</v>
          </cell>
          <cell r="F455" t="str">
            <v>č</v>
          </cell>
          <cell r="G455" t="str">
            <v>čs</v>
          </cell>
          <cell r="H455" t="str">
            <v>SK Oáza Praha</v>
          </cell>
          <cell r="I455">
            <v>4</v>
          </cell>
        </row>
        <row r="456">
          <cell r="B456">
            <v>3280</v>
          </cell>
          <cell r="C456" t="str">
            <v>Řeháková</v>
          </cell>
          <cell r="D456" t="str">
            <v>Zuzana</v>
          </cell>
          <cell r="E456" t="str">
            <v>Z</v>
          </cell>
          <cell r="F456" t="str">
            <v>č</v>
          </cell>
          <cell r="G456" t="str">
            <v>čs</v>
          </cell>
          <cell r="H456" t="str">
            <v>SK TEMPO Praha</v>
          </cell>
          <cell r="I456">
            <v>4</v>
          </cell>
        </row>
        <row r="457">
          <cell r="B457">
            <v>3283</v>
          </cell>
          <cell r="C457" t="str">
            <v>Hrstka</v>
          </cell>
          <cell r="D457" t="str">
            <v>David</v>
          </cell>
          <cell r="E457" t="str">
            <v>Jz</v>
          </cell>
          <cell r="F457" t="str">
            <v>m</v>
          </cell>
          <cell r="G457" t="str">
            <v>mj</v>
          </cell>
          <cell r="H457" t="str">
            <v>MGC Holešov</v>
          </cell>
          <cell r="I457">
            <v>5</v>
          </cell>
        </row>
        <row r="458">
          <cell r="B458">
            <v>3285</v>
          </cell>
          <cell r="C458" t="str">
            <v>Žid</v>
          </cell>
          <cell r="D458" t="str">
            <v>Lukáš</v>
          </cell>
          <cell r="E458" t="str">
            <v>Jz</v>
          </cell>
          <cell r="F458" t="str">
            <v>m</v>
          </cell>
          <cell r="G458" t="str">
            <v>ms</v>
          </cell>
          <cell r="H458" t="str">
            <v>JR Golf Rychnov n.K.</v>
          </cell>
          <cell r="I458">
            <v>5</v>
          </cell>
        </row>
        <row r="459">
          <cell r="B459">
            <v>3286</v>
          </cell>
          <cell r="C459" t="str">
            <v>Svoboda</v>
          </cell>
          <cell r="D459" t="str">
            <v>Bohumil</v>
          </cell>
          <cell r="E459" t="str">
            <v>S</v>
          </cell>
          <cell r="F459" t="str">
            <v>m</v>
          </cell>
          <cell r="G459" t="str">
            <v>ms</v>
          </cell>
          <cell r="H459" t="str">
            <v>MGC Olomouc</v>
          </cell>
          <cell r="I459">
            <v>4</v>
          </cell>
        </row>
        <row r="460">
          <cell r="B460">
            <v>3287</v>
          </cell>
          <cell r="C460" t="str">
            <v>Lépová</v>
          </cell>
          <cell r="D460" t="str">
            <v>Dobrunka</v>
          </cell>
          <cell r="E460" t="str">
            <v>Z</v>
          </cell>
          <cell r="F460" t="str">
            <v>m</v>
          </cell>
          <cell r="G460" t="str">
            <v>ms</v>
          </cell>
          <cell r="H460" t="str">
            <v>MGC Olomouc</v>
          </cell>
          <cell r="I460">
            <v>4</v>
          </cell>
        </row>
        <row r="461">
          <cell r="B461">
            <v>3297</v>
          </cell>
          <cell r="C461" t="str">
            <v>Jírová</v>
          </cell>
          <cell r="D461" t="str">
            <v>Lucie</v>
          </cell>
          <cell r="E461" t="str">
            <v>Z</v>
          </cell>
          <cell r="F461" t="str">
            <v>č</v>
          </cell>
          <cell r="G461" t="str">
            <v>čs</v>
          </cell>
          <cell r="H461" t="str">
            <v>MG SEBA Tanvald</v>
          </cell>
          <cell r="I461">
            <v>5</v>
          </cell>
        </row>
        <row r="462">
          <cell r="B462">
            <v>3309</v>
          </cell>
          <cell r="C462" t="str">
            <v>Šebesta</v>
          </cell>
          <cell r="D462" t="str">
            <v>Zdeněk</v>
          </cell>
          <cell r="E462" t="str">
            <v>S</v>
          </cell>
          <cell r="F462" t="str">
            <v>č</v>
          </cell>
          <cell r="G462" t="str">
            <v>čs</v>
          </cell>
          <cell r="H462" t="str">
            <v>1.MGC Děkanka Praha</v>
          </cell>
          <cell r="I462">
            <v>5</v>
          </cell>
        </row>
        <row r="463">
          <cell r="B463">
            <v>3311</v>
          </cell>
          <cell r="C463" t="str">
            <v>Buček</v>
          </cell>
          <cell r="D463" t="str">
            <v>Pavel</v>
          </cell>
          <cell r="E463" t="str">
            <v>M</v>
          </cell>
          <cell r="F463" t="str">
            <v>m</v>
          </cell>
          <cell r="G463" t="str">
            <v>ms</v>
          </cell>
          <cell r="H463" t="str">
            <v>SKDG Příbor</v>
          </cell>
          <cell r="I463">
            <v>5</v>
          </cell>
        </row>
        <row r="464">
          <cell r="B464">
            <v>3313</v>
          </cell>
          <cell r="C464" t="str">
            <v>Solař</v>
          </cell>
          <cell r="D464" t="str">
            <v>Jiří</v>
          </cell>
          <cell r="E464" t="str">
            <v>Jz</v>
          </cell>
          <cell r="F464" t="str">
            <v>m</v>
          </cell>
          <cell r="G464" t="str">
            <v>mj</v>
          </cell>
          <cell r="H464" t="str">
            <v>1. DGC Bystřice p. H.</v>
          </cell>
          <cell r="I464">
            <v>5</v>
          </cell>
        </row>
        <row r="465">
          <cell r="B465">
            <v>3315</v>
          </cell>
          <cell r="C465" t="str">
            <v>Jendruščák</v>
          </cell>
          <cell r="D465" t="str">
            <v>Michal</v>
          </cell>
          <cell r="E465" t="str">
            <v>M</v>
          </cell>
          <cell r="F465" t="str">
            <v>m</v>
          </cell>
          <cell r="G465" t="str">
            <v>mj</v>
          </cell>
          <cell r="H465" t="str">
            <v>MGC 90 Brno</v>
          </cell>
          <cell r="I465">
            <v>5</v>
          </cell>
        </row>
      </sheetData>
      <sheetData sheetId="2">
        <row r="3">
          <cell r="C3" t="str">
            <v>Open</v>
          </cell>
          <cell r="D3" t="str">
            <v>mtg</v>
          </cell>
        </row>
        <row r="4">
          <cell r="C4" t="str">
            <v>Open</v>
          </cell>
          <cell r="D4" t="str">
            <v>mg</v>
          </cell>
        </row>
        <row r="5">
          <cell r="C5" t="str">
            <v>Open</v>
          </cell>
          <cell r="D5" t="str">
            <v>filc</v>
          </cell>
        </row>
        <row r="6">
          <cell r="C6" t="str">
            <v>KP</v>
          </cell>
          <cell r="D6" t="str">
            <v>mtg</v>
          </cell>
        </row>
        <row r="7">
          <cell r="C7" t="str">
            <v>KP</v>
          </cell>
          <cell r="D7" t="str">
            <v>mg</v>
          </cell>
        </row>
        <row r="8">
          <cell r="C8" t="str">
            <v>KP</v>
          </cell>
          <cell r="D8" t="str">
            <v>filc</v>
          </cell>
        </row>
        <row r="9">
          <cell r="C9" t="str">
            <v>Tour</v>
          </cell>
          <cell r="D9" t="str">
            <v>mtg</v>
          </cell>
        </row>
        <row r="10">
          <cell r="C10" t="str">
            <v>Tour</v>
          </cell>
          <cell r="D10" t="str">
            <v>mg</v>
          </cell>
        </row>
        <row r="11">
          <cell r="C11" t="str">
            <v>Tour</v>
          </cell>
          <cell r="D11" t="str">
            <v>filc</v>
          </cell>
        </row>
        <row r="12">
          <cell r="C12" t="str">
            <v>PZ</v>
          </cell>
          <cell r="D12" t="str">
            <v>mtg</v>
          </cell>
        </row>
        <row r="13">
          <cell r="C13" t="str">
            <v>PZ</v>
          </cell>
          <cell r="D13" t="str">
            <v>mg</v>
          </cell>
        </row>
        <row r="14">
          <cell r="C14" t="str">
            <v>PZ</v>
          </cell>
          <cell r="D14" t="str">
            <v>filc</v>
          </cell>
        </row>
        <row r="15">
          <cell r="C15" t="str">
            <v>CTM</v>
          </cell>
          <cell r="D15" t="str">
            <v>mtg</v>
          </cell>
        </row>
        <row r="16">
          <cell r="C16" t="str">
            <v>CTM</v>
          </cell>
          <cell r="D16" t="str">
            <v>mg</v>
          </cell>
        </row>
        <row r="17">
          <cell r="C17" t="str">
            <v>CTM</v>
          </cell>
          <cell r="D17" t="str">
            <v>filc</v>
          </cell>
        </row>
        <row r="18">
          <cell r="C18" t="str">
            <v>GP</v>
          </cell>
          <cell r="D18" t="str">
            <v>mtg</v>
          </cell>
        </row>
        <row r="19">
          <cell r="C19" t="str">
            <v>GP</v>
          </cell>
          <cell r="D19" t="str">
            <v>mg</v>
          </cell>
        </row>
        <row r="20">
          <cell r="B20">
            <v>1</v>
          </cell>
          <cell r="C20" t="str">
            <v>GP</v>
          </cell>
          <cell r="D20" t="str">
            <v>filc</v>
          </cell>
        </row>
        <row r="21">
          <cell r="C21" t="str">
            <v>MR</v>
          </cell>
          <cell r="D21" t="str">
            <v>mtg</v>
          </cell>
        </row>
        <row r="22">
          <cell r="C22" t="str">
            <v>MR</v>
          </cell>
          <cell r="D22" t="str">
            <v>mtg+filc</v>
          </cell>
        </row>
        <row r="23">
          <cell r="C23" t="str">
            <v>MR</v>
          </cell>
          <cell r="D23" t="str">
            <v>mtg+mg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2" sqref="L12"/>
    </sheetView>
  </sheetViews>
  <sheetFormatPr defaultColWidth="10.7109375" defaultRowHeight="12.75"/>
  <cols>
    <col min="1" max="1" width="12.00390625" style="20" customWidth="1"/>
    <col min="2" max="2" width="12.140625" style="20" customWidth="1"/>
    <col min="3" max="5" width="10.7109375" style="20" customWidth="1"/>
    <col min="6" max="6" width="12.140625" style="20" customWidth="1"/>
    <col min="7" max="7" width="14.28125" style="20" customWidth="1"/>
    <col min="8" max="8" width="7.28125" style="20" customWidth="1"/>
    <col min="9" max="9" width="1.7109375" style="20" customWidth="1"/>
    <col min="10" max="10" width="10.28125" style="20" customWidth="1"/>
    <col min="11" max="11" width="6.28125" style="20" hidden="1" customWidth="1"/>
    <col min="12" max="16384" width="10.7109375" style="20" customWidth="1"/>
  </cols>
  <sheetData>
    <row r="1" spans="10:11" ht="12.75">
      <c r="J1" s="174"/>
      <c r="K1" s="174"/>
    </row>
    <row r="4" ht="12.75">
      <c r="C4" s="21"/>
    </row>
    <row r="12" ht="16.5" customHeight="1"/>
    <row r="13" spans="1:11" ht="51" customHeight="1">
      <c r="A13" s="175" t="s">
        <v>59</v>
      </c>
      <c r="B13" s="175"/>
      <c r="C13" s="175"/>
      <c r="D13" s="175"/>
      <c r="E13" s="175"/>
      <c r="F13" s="175"/>
      <c r="G13" s="175"/>
      <c r="H13" s="175"/>
      <c r="I13" s="23"/>
      <c r="J13" s="23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25" customFormat="1" ht="47.25" customHeight="1">
      <c r="A17" s="176" t="s">
        <v>60</v>
      </c>
      <c r="B17" s="176"/>
      <c r="C17" s="176"/>
      <c r="D17" s="176"/>
      <c r="E17" s="176"/>
      <c r="F17" s="176"/>
      <c r="G17" s="176"/>
      <c r="H17" s="176"/>
      <c r="I17" s="22"/>
      <c r="J17" s="22"/>
      <c r="K17" s="22"/>
    </row>
    <row r="18" spans="1:11" s="25" customFormat="1" ht="24" customHeight="1">
      <c r="A18" s="22"/>
      <c r="B18" s="22"/>
      <c r="C18" s="22"/>
      <c r="D18" s="26"/>
      <c r="E18" s="22"/>
      <c r="G18" s="22"/>
      <c r="H18" s="22"/>
      <c r="I18" s="22"/>
      <c r="J18" s="22"/>
      <c r="K18" s="22"/>
    </row>
    <row r="19" spans="1:11" s="25" customFormat="1" ht="47.25" customHeight="1">
      <c r="A19" s="27"/>
      <c r="B19" s="27"/>
      <c r="C19" s="27"/>
      <c r="D19" s="27"/>
      <c r="E19" s="27"/>
      <c r="F19" s="27"/>
      <c r="G19" s="27"/>
      <c r="H19" s="27"/>
      <c r="I19" s="22"/>
      <c r="J19" s="22"/>
      <c r="K19" s="22"/>
    </row>
    <row r="20" spans="1:11" s="25" customFormat="1" ht="24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51" customHeight="1">
      <c r="A21" s="177" t="s">
        <v>61</v>
      </c>
      <c r="B21" s="177"/>
      <c r="C21" s="177"/>
      <c r="D21" s="177"/>
      <c r="E21" s="177"/>
      <c r="F21" s="177"/>
      <c r="G21" s="177"/>
      <c r="H21" s="177"/>
      <c r="I21" s="22"/>
      <c r="J21" s="22"/>
      <c r="K21" s="22"/>
    </row>
    <row r="22" ht="22.5" customHeight="1"/>
    <row r="23" spans="1:11" ht="55.5" customHeight="1">
      <c r="A23" s="176" t="s">
        <v>62</v>
      </c>
      <c r="B23" s="176"/>
      <c r="C23" s="176"/>
      <c r="D23" s="176"/>
      <c r="E23" s="176"/>
      <c r="F23" s="176"/>
      <c r="G23" s="176"/>
      <c r="H23" s="176"/>
      <c r="I23" s="22"/>
      <c r="J23" s="22"/>
      <c r="K23" s="22"/>
    </row>
    <row r="27" spans="1:11" ht="18.75">
      <c r="A27" s="178" t="s">
        <v>63</v>
      </c>
      <c r="B27" s="178"/>
      <c r="C27" s="179" t="s">
        <v>64</v>
      </c>
      <c r="D27" s="179"/>
      <c r="E27" s="179"/>
      <c r="F27" s="179"/>
      <c r="G27" s="179"/>
      <c r="H27" s="28"/>
      <c r="I27" s="28"/>
      <c r="J27" s="28"/>
      <c r="K27" s="28"/>
    </row>
    <row r="28" spans="3:7" ht="12.75">
      <c r="C28" s="29"/>
      <c r="D28" s="29"/>
      <c r="E28" s="29"/>
      <c r="F28" s="29"/>
      <c r="G28" s="29"/>
    </row>
    <row r="29" spans="1:11" ht="18.75">
      <c r="A29" s="178" t="s">
        <v>65</v>
      </c>
      <c r="B29" s="178"/>
      <c r="C29" s="179" t="s">
        <v>66</v>
      </c>
      <c r="D29" s="179"/>
      <c r="E29" s="179"/>
      <c r="F29" s="179"/>
      <c r="G29" s="179"/>
      <c r="H29" s="28"/>
      <c r="I29" s="28"/>
      <c r="J29" s="28"/>
      <c r="K29" s="28"/>
    </row>
    <row r="30" spans="1:7" ht="12.75">
      <c r="A30" s="30"/>
      <c r="B30" s="30"/>
      <c r="C30" s="29"/>
      <c r="D30" s="29"/>
      <c r="E30" s="29"/>
      <c r="F30" s="29"/>
      <c r="G30" s="29"/>
    </row>
    <row r="31" spans="1:11" ht="18.75">
      <c r="A31" s="178" t="s">
        <v>67</v>
      </c>
      <c r="B31" s="178"/>
      <c r="C31" s="179" t="s">
        <v>68</v>
      </c>
      <c r="D31" s="179"/>
      <c r="E31" s="179"/>
      <c r="F31" s="179"/>
      <c r="G31" s="179"/>
      <c r="H31" s="28"/>
      <c r="I31" s="28"/>
      <c r="J31" s="28"/>
      <c r="K31" s="28"/>
    </row>
    <row r="32" spans="1:7" ht="12.75">
      <c r="A32" s="30"/>
      <c r="B32" s="30"/>
      <c r="C32" s="29"/>
      <c r="D32" s="29"/>
      <c r="E32" s="29"/>
      <c r="F32" s="29"/>
      <c r="G32" s="29"/>
    </row>
    <row r="33" spans="1:11" ht="18.75">
      <c r="A33" s="31" t="s">
        <v>69</v>
      </c>
      <c r="B33" s="180" t="s">
        <v>70</v>
      </c>
      <c r="C33" s="180"/>
      <c r="D33" s="180"/>
      <c r="E33" s="180"/>
      <c r="F33" s="180"/>
      <c r="G33" s="180"/>
      <c r="H33" s="32"/>
      <c r="I33" s="32"/>
      <c r="J33" s="32"/>
      <c r="K33" s="32"/>
    </row>
  </sheetData>
  <sheetProtection password="CF7A" sheet="1" objects="1" scenarios="1"/>
  <mergeCells count="12"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  <mergeCell ref="A31:B31"/>
    <mergeCell ref="C31:G3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84"/>
  <sheetViews>
    <sheetView tabSelected="1" zoomScalePageLayoutView="0" workbookViewId="0" topLeftCell="A151">
      <selection activeCell="D168" sqref="D168"/>
    </sheetView>
  </sheetViews>
  <sheetFormatPr defaultColWidth="9.140625" defaultRowHeight="12.75"/>
  <cols>
    <col min="1" max="1" width="4.28125" style="0" customWidth="1"/>
    <col min="2" max="2" width="11.57421875" style="0" customWidth="1"/>
    <col min="4" max="4" width="21.00390625" style="0" customWidth="1"/>
    <col min="5" max="5" width="5.8515625" style="2" customWidth="1"/>
    <col min="6" max="6" width="4.7109375" style="3" customWidth="1"/>
    <col min="7" max="7" width="2.7109375" style="3" customWidth="1"/>
    <col min="8" max="13" width="3.7109375" style="0" customWidth="1"/>
    <col min="14" max="15" width="5.7109375" style="0" customWidth="1"/>
    <col min="16" max="16" width="5.7109375" style="3" customWidth="1"/>
    <col min="17" max="19" width="5.7109375" style="0" customWidth="1"/>
  </cols>
  <sheetData>
    <row r="1" spans="1:17" ht="15">
      <c r="A1" s="1" t="s">
        <v>0</v>
      </c>
      <c r="N1" s="4" t="str">
        <f>VLOOKUP(1,'[1]dotazy'!$B$3:$D$23,2,FALSE)</f>
        <v>GP</v>
      </c>
      <c r="O1" s="4" t="str">
        <f>VLOOKUP(1,'[1]dotazy'!$B$3:$D$23,3,FALSE)</f>
        <v>filc</v>
      </c>
      <c r="P1" s="5" t="s">
        <v>1</v>
      </c>
      <c r="Q1" s="4" t="s">
        <v>2</v>
      </c>
    </row>
    <row r="2" spans="1:19" ht="12.7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7" t="s">
        <v>17</v>
      </c>
      <c r="P2" s="8" t="e">
        <v>#VALUE!</v>
      </c>
      <c r="Q2" s="9">
        <v>28.819</v>
      </c>
      <c r="R2" s="6" t="s">
        <v>18</v>
      </c>
      <c r="S2" s="6" t="s">
        <v>19</v>
      </c>
    </row>
    <row r="3" spans="1:19" ht="12.75">
      <c r="A3" s="10">
        <v>1</v>
      </c>
      <c r="B3" s="11" t="str">
        <f>IF(E3=0,".",VLOOKUP($E3,'[1]databáze hráčů'!$B$3:$K$472,2,FALSE))</f>
        <v>Lipmann</v>
      </c>
      <c r="C3" s="11" t="str">
        <f>IF($E3=0,".",VLOOKUP($E3,'[1]databáze hráčů'!$B$3:$K$472,3,FALSE))</f>
        <v>Milan</v>
      </c>
      <c r="D3" s="11" t="s">
        <v>23</v>
      </c>
      <c r="E3" s="12">
        <v>810</v>
      </c>
      <c r="F3" s="13" t="str">
        <f>IF($E3=0,".",VLOOKUP($E3,'[1]databáze hráčů'!$B$3:$K$472,4,FALSE))</f>
        <v>M</v>
      </c>
      <c r="G3" s="14" t="s">
        <v>20</v>
      </c>
      <c r="H3" s="15">
        <v>30</v>
      </c>
      <c r="I3" s="15">
        <v>25</v>
      </c>
      <c r="J3" s="15">
        <v>28</v>
      </c>
      <c r="K3" s="15">
        <v>23</v>
      </c>
      <c r="L3" s="15">
        <v>25</v>
      </c>
      <c r="M3" s="15">
        <v>24</v>
      </c>
      <c r="N3" s="16">
        <f>SUM(H3:M3)</f>
        <v>155</v>
      </c>
      <c r="O3" s="17">
        <f>+N3/COUNT(H3:M3)</f>
        <v>25.833333333333332</v>
      </c>
      <c r="P3" s="8">
        <v>127</v>
      </c>
      <c r="Q3" s="16">
        <v>6</v>
      </c>
      <c r="R3" s="16">
        <f aca="true" t="shared" si="0" ref="R3:R34">MAX($H3:$M3)-MIN($H3:$M3)</f>
        <v>7</v>
      </c>
      <c r="S3" s="16">
        <f aca="true" t="shared" si="1" ref="S3:S34">LARGE($H3:$M3,2)-SMALL($H3:$M3,2)</f>
        <v>4</v>
      </c>
    </row>
    <row r="4" spans="1:19" ht="12.75">
      <c r="A4" s="10">
        <v>2</v>
      </c>
      <c r="B4" s="11" t="s">
        <v>21</v>
      </c>
      <c r="C4" s="11" t="s">
        <v>22</v>
      </c>
      <c r="D4" s="11" t="s">
        <v>23</v>
      </c>
      <c r="E4" s="12">
        <v>2076</v>
      </c>
      <c r="F4" s="13" t="s">
        <v>20</v>
      </c>
      <c r="G4" s="14" t="s">
        <v>20</v>
      </c>
      <c r="H4" s="15">
        <v>29</v>
      </c>
      <c r="I4" s="15">
        <v>27</v>
      </c>
      <c r="J4" s="15">
        <v>30</v>
      </c>
      <c r="K4" s="15">
        <v>28</v>
      </c>
      <c r="L4" s="15">
        <v>28</v>
      </c>
      <c r="M4" s="15">
        <v>26</v>
      </c>
      <c r="N4" s="16">
        <f>SUM(H4:M4)</f>
        <v>168</v>
      </c>
      <c r="O4" s="17">
        <f>+N4/COUNT(H4:M4)</f>
        <v>28</v>
      </c>
      <c r="P4" s="8">
        <v>107</v>
      </c>
      <c r="Q4" s="16">
        <v>6</v>
      </c>
      <c r="R4" s="16">
        <f t="shared" si="0"/>
        <v>4</v>
      </c>
      <c r="S4" s="16">
        <f t="shared" si="1"/>
        <v>2</v>
      </c>
    </row>
    <row r="5" spans="1:19" ht="12.75">
      <c r="A5" s="10">
        <v>3</v>
      </c>
      <c r="B5" s="11" t="str">
        <f>IF($E5=0,".",VLOOKUP($E5,'[1]databáze hráčů'!$B$3:$K$472,2,FALSE))</f>
        <v>Stančík</v>
      </c>
      <c r="C5" s="11" t="str">
        <f>IF($E5=0,".",VLOOKUP($E5,'[1]databáze hráčů'!$B$3:$K$472,3,FALSE))</f>
        <v>Michal</v>
      </c>
      <c r="D5" s="11" t="str">
        <f>IF($E5=0,".",VLOOKUP($E5,'[1]databáze hráčů'!$B$3:$K$472,7,FALSE))</f>
        <v>1. DGC Bystřice p. H.</v>
      </c>
      <c r="E5" s="12">
        <v>2819</v>
      </c>
      <c r="F5" s="13" t="s">
        <v>20</v>
      </c>
      <c r="G5" s="14" t="str">
        <f>IF($E5=0,".",VLOOKUP($E5,'[1]databáze hráčů'!$B$3:$K$472,8,FALSE))</f>
        <v>M</v>
      </c>
      <c r="H5" s="15">
        <v>32</v>
      </c>
      <c r="I5" s="15">
        <v>27</v>
      </c>
      <c r="J5" s="15">
        <v>28</v>
      </c>
      <c r="K5" s="15">
        <v>30</v>
      </c>
      <c r="L5" s="15">
        <v>28</v>
      </c>
      <c r="M5" s="15">
        <v>23</v>
      </c>
      <c r="N5" s="16">
        <f>SUM(H5:M5)</f>
        <v>168</v>
      </c>
      <c r="O5" s="17">
        <f>+N5/COUNT(H5:M5)</f>
        <v>28</v>
      </c>
      <c r="P5" s="8">
        <v>107</v>
      </c>
      <c r="Q5" s="16">
        <v>6</v>
      </c>
      <c r="R5" s="16">
        <f t="shared" si="0"/>
        <v>9</v>
      </c>
      <c r="S5" s="16">
        <f t="shared" si="1"/>
        <v>3</v>
      </c>
    </row>
    <row r="6" spans="1:19" ht="12.75">
      <c r="A6" s="10">
        <v>4</v>
      </c>
      <c r="B6" s="11" t="str">
        <f>IF(E6=0,".",VLOOKUP($E6,'[1]databáze hráčů'!$B$3:$K$472,2,FALSE))</f>
        <v>Mlčoch</v>
      </c>
      <c r="C6" s="11" t="str">
        <f>IF($E6=0,".",VLOOKUP($E6,'[1]databáze hráčů'!$B$3:$K$472,3,FALSE))</f>
        <v>Martin</v>
      </c>
      <c r="D6" s="11" t="str">
        <f>IF($E6=0,".",VLOOKUP($E6,'[1]databáze hráčů'!$B$3:$K$472,7,FALSE))</f>
        <v>1. DGC Bystřice p. H.</v>
      </c>
      <c r="E6" s="12">
        <v>2433</v>
      </c>
      <c r="F6" s="13" t="str">
        <f>IF($E6=0,".",VLOOKUP($E6,'[1]databáze hráčů'!$B$3:$K$472,4,FALSE))</f>
        <v>M</v>
      </c>
      <c r="G6" s="14">
        <f>IF($E6=0,".",VLOOKUP($E6,'[1]databáze hráčů'!$B$3:$K$472,8,FALSE))</f>
        <v>1</v>
      </c>
      <c r="H6" s="15">
        <v>23</v>
      </c>
      <c r="I6" s="15">
        <v>35</v>
      </c>
      <c r="J6" s="15">
        <v>29</v>
      </c>
      <c r="K6" s="15">
        <v>26</v>
      </c>
      <c r="L6" s="15">
        <v>27</v>
      </c>
      <c r="M6" s="15">
        <v>29</v>
      </c>
      <c r="N6" s="16">
        <f>SUM(H6:M6)</f>
        <v>169</v>
      </c>
      <c r="O6" s="17">
        <f>+N6/COUNT(H6:M6)</f>
        <v>28.166666666666668</v>
      </c>
      <c r="P6" s="8">
        <v>106</v>
      </c>
      <c r="Q6" s="16">
        <v>6</v>
      </c>
      <c r="R6" s="16">
        <f t="shared" si="0"/>
        <v>12</v>
      </c>
      <c r="S6" s="16">
        <f t="shared" si="1"/>
        <v>3</v>
      </c>
    </row>
    <row r="7" spans="1:19" ht="12.75">
      <c r="A7" s="10">
        <v>5</v>
      </c>
      <c r="B7" s="11" t="str">
        <f>IF(E7=0,".",VLOOKUP($E7,'[1]databáze hráčů'!$B$3:$K$472,2,FALSE))</f>
        <v>Bílek</v>
      </c>
      <c r="C7" s="11" t="str">
        <f>IF($E7=0,".",VLOOKUP($E7,'[1]databáze hráčů'!$B$3:$K$472,3,FALSE))</f>
        <v>David</v>
      </c>
      <c r="D7" s="11" t="str">
        <f>IF($E7=0,".",VLOOKUP($E7,'[1]databáze hráčů'!$B$3:$K$472,7,FALSE))</f>
        <v>MGC Olomouc</v>
      </c>
      <c r="E7" s="12">
        <v>1376</v>
      </c>
      <c r="F7" s="13" t="str">
        <f>IF($E7=0,".",VLOOKUP($E7,'[1]databáze hráčů'!$B$3:$K$472,4,FALSE))</f>
        <v>M</v>
      </c>
      <c r="G7" s="14" t="str">
        <f>IF($E7=0,".",VLOOKUP($E7,'[1]databáze hráčů'!$B$3:$K$472,8,FALSE))</f>
        <v>M</v>
      </c>
      <c r="H7" s="15">
        <v>25</v>
      </c>
      <c r="I7" s="15">
        <v>30</v>
      </c>
      <c r="J7" s="15">
        <v>30</v>
      </c>
      <c r="K7" s="15">
        <v>30</v>
      </c>
      <c r="L7" s="15">
        <v>28</v>
      </c>
      <c r="M7" s="15">
        <v>28</v>
      </c>
      <c r="N7" s="16">
        <f>SUM(H7:M7)</f>
        <v>171</v>
      </c>
      <c r="O7" s="17">
        <f>+N7/COUNT(H7:M7)</f>
        <v>28.5</v>
      </c>
      <c r="P7" s="8">
        <v>103</v>
      </c>
      <c r="Q7" s="16">
        <v>6</v>
      </c>
      <c r="R7" s="16">
        <f t="shared" si="0"/>
        <v>5</v>
      </c>
      <c r="S7" s="16">
        <f t="shared" si="1"/>
        <v>2</v>
      </c>
    </row>
    <row r="8" spans="1:19" ht="12.75">
      <c r="A8" s="10">
        <v>6</v>
      </c>
      <c r="B8" s="11" t="s">
        <v>24</v>
      </c>
      <c r="C8" s="11" t="s">
        <v>25</v>
      </c>
      <c r="D8" s="11" t="s">
        <v>26</v>
      </c>
      <c r="E8" s="12" t="s">
        <v>27</v>
      </c>
      <c r="F8" s="13" t="s">
        <v>27</v>
      </c>
      <c r="G8" s="14" t="s">
        <v>28</v>
      </c>
      <c r="H8" s="15">
        <v>29</v>
      </c>
      <c r="I8" s="15">
        <v>27</v>
      </c>
      <c r="J8" s="15">
        <v>31</v>
      </c>
      <c r="K8" s="15">
        <v>30</v>
      </c>
      <c r="L8" s="15">
        <v>23</v>
      </c>
      <c r="M8" s="15">
        <v>32</v>
      </c>
      <c r="N8" s="16">
        <v>172</v>
      </c>
      <c r="O8" s="17">
        <v>28.67</v>
      </c>
      <c r="P8" s="8" t="s">
        <v>27</v>
      </c>
      <c r="Q8" s="16">
        <v>6</v>
      </c>
      <c r="R8" s="16">
        <v>9</v>
      </c>
      <c r="S8" s="16">
        <v>4</v>
      </c>
    </row>
    <row r="9" spans="1:19" ht="12.75">
      <c r="A9" s="10">
        <v>7</v>
      </c>
      <c r="B9" s="11" t="str">
        <f>IF(E9=0,".",VLOOKUP($E9,'[1]databáze hráčů'!$B$3:$K$472,2,FALSE))</f>
        <v>Majkus</v>
      </c>
      <c r="C9" s="11" t="str">
        <f>IF($E9=0,".",VLOOKUP($E9,'[1]databáze hráčů'!$B$3:$K$472,3,FALSE))</f>
        <v>Zdeněk</v>
      </c>
      <c r="D9" s="11" t="str">
        <f>IF($E9=0,".",VLOOKUP($E9,'[1]databáze hráčů'!$B$3:$K$472,7,FALSE))</f>
        <v>SK TEMPO Praha</v>
      </c>
      <c r="E9" s="12">
        <v>1301</v>
      </c>
      <c r="F9" s="13" t="str">
        <f>IF($E9=0,".",VLOOKUP($E9,'[1]databáze hráčů'!$B$3:$K$472,4,FALSE))</f>
        <v>M</v>
      </c>
      <c r="G9" s="14" t="s">
        <v>20</v>
      </c>
      <c r="H9" s="15">
        <v>29</v>
      </c>
      <c r="I9" s="15">
        <v>32</v>
      </c>
      <c r="J9" s="15">
        <v>27</v>
      </c>
      <c r="K9" s="15">
        <v>31</v>
      </c>
      <c r="L9" s="15">
        <v>26</v>
      </c>
      <c r="M9" s="15">
        <v>29</v>
      </c>
      <c r="N9" s="16">
        <f aca="true" t="shared" si="2" ref="N9:N14">SUM(H9:M9)</f>
        <v>174</v>
      </c>
      <c r="O9" s="17">
        <f aca="true" t="shared" si="3" ref="O9:O14">+N9/COUNT(H9:M9)</f>
        <v>29</v>
      </c>
      <c r="P9" s="8">
        <v>98</v>
      </c>
      <c r="Q9" s="16">
        <v>6</v>
      </c>
      <c r="R9" s="16">
        <f t="shared" si="0"/>
        <v>6</v>
      </c>
      <c r="S9" s="16">
        <f t="shared" si="1"/>
        <v>4</v>
      </c>
    </row>
    <row r="10" spans="1:19" ht="12.75">
      <c r="A10" s="10">
        <v>8</v>
      </c>
      <c r="B10" s="11" t="str">
        <f>IF(E10=0,".",VLOOKUP($E10,'[1]databáze hráčů'!$B$3:$K$472,2,FALSE))</f>
        <v>Staněk</v>
      </c>
      <c r="C10" s="11" t="str">
        <f>IF($E10=0,".",VLOOKUP($E10,'[1]databáze hráčů'!$B$3:$K$472,3,FALSE))</f>
        <v>Stanislav</v>
      </c>
      <c r="D10" s="11" t="str">
        <f>IF($E10=0,".",VLOOKUP($E10,'[1]databáze hráčů'!$B$3:$K$472,7,FALSE))</f>
        <v>GC 85 Rakovník</v>
      </c>
      <c r="E10" s="12">
        <v>1621</v>
      </c>
      <c r="F10" s="13" t="str">
        <f>IF($E10=0,".",VLOOKUP($E10,'[1]databáze hráčů'!$B$3:$K$472,4,FALSE))</f>
        <v>M</v>
      </c>
      <c r="G10" s="14" t="str">
        <f>IF($E10=0,".",VLOOKUP($E10,'[1]databáze hráčů'!$B$3:$K$472,8,FALSE))</f>
        <v>M</v>
      </c>
      <c r="H10" s="15">
        <v>28</v>
      </c>
      <c r="I10" s="15">
        <v>31</v>
      </c>
      <c r="J10" s="15">
        <v>26</v>
      </c>
      <c r="K10" s="15">
        <v>29</v>
      </c>
      <c r="L10" s="15">
        <v>34</v>
      </c>
      <c r="M10" s="15">
        <v>28</v>
      </c>
      <c r="N10" s="16">
        <f t="shared" si="2"/>
        <v>176</v>
      </c>
      <c r="O10" s="17">
        <f t="shared" si="3"/>
        <v>29.333333333333332</v>
      </c>
      <c r="P10" s="8">
        <v>95</v>
      </c>
      <c r="Q10" s="16">
        <v>6</v>
      </c>
      <c r="R10" s="16">
        <f t="shared" si="0"/>
        <v>8</v>
      </c>
      <c r="S10" s="16">
        <f t="shared" si="1"/>
        <v>3</v>
      </c>
    </row>
    <row r="11" spans="1:19" ht="12.75">
      <c r="A11" s="10">
        <v>9</v>
      </c>
      <c r="B11" s="11" t="str">
        <f>IF(E11=0,".",VLOOKUP($E11,'[1]databáze hráčů'!$B$3:$K$472,2,FALSE))</f>
        <v>Krecl</v>
      </c>
      <c r="C11" s="11" t="str">
        <f>IF($E11=0,".",VLOOKUP($E11,'[1]databáze hráčů'!$B$3:$K$472,3,FALSE))</f>
        <v>Mojmír</v>
      </c>
      <c r="D11" s="11" t="s">
        <v>95</v>
      </c>
      <c r="E11" s="12">
        <v>1733</v>
      </c>
      <c r="F11" s="13" t="str">
        <f>IF($E11=0,".",VLOOKUP($E11,'[1]databáze hráčů'!$B$3:$K$472,4,FALSE))</f>
        <v>M</v>
      </c>
      <c r="G11" s="14">
        <v>1</v>
      </c>
      <c r="H11" s="15">
        <v>30</v>
      </c>
      <c r="I11" s="15">
        <v>31</v>
      </c>
      <c r="J11" s="15">
        <v>26</v>
      </c>
      <c r="K11" s="15">
        <v>31</v>
      </c>
      <c r="L11" s="15">
        <v>32</v>
      </c>
      <c r="M11" s="15">
        <v>27</v>
      </c>
      <c r="N11" s="16">
        <f t="shared" si="2"/>
        <v>177</v>
      </c>
      <c r="O11" s="17">
        <f t="shared" si="3"/>
        <v>29.5</v>
      </c>
      <c r="P11" s="8">
        <v>94</v>
      </c>
      <c r="Q11" s="16">
        <v>6</v>
      </c>
      <c r="R11" s="16">
        <f t="shared" si="0"/>
        <v>6</v>
      </c>
      <c r="S11" s="16">
        <f t="shared" si="1"/>
        <v>4</v>
      </c>
    </row>
    <row r="12" spans="1:19" ht="12.75">
      <c r="A12" s="10">
        <v>10</v>
      </c>
      <c r="B12" s="11" t="str">
        <f>IF(E12=0,".",VLOOKUP($E12,'[1]databáze hráčů'!$B$3:$K$472,2,FALSE))</f>
        <v>Urbánek</v>
      </c>
      <c r="C12" s="11" t="str">
        <f>IF($E12=0,".",VLOOKUP($E12,'[1]databáze hráčů'!$B$3:$K$472,3,FALSE))</f>
        <v>Michael</v>
      </c>
      <c r="D12" s="11" t="str">
        <f>IF($E12=0,".",VLOOKUP($E12,'[1]databáze hráčů'!$B$3:$K$472,7,FALSE))</f>
        <v>MGC 90 Brno</v>
      </c>
      <c r="E12" s="12">
        <v>1835</v>
      </c>
      <c r="F12" s="13" t="str">
        <f>IF($E12=0,".",VLOOKUP($E12,'[1]databáze hráčů'!$B$3:$K$472,4,FALSE))</f>
        <v>M</v>
      </c>
      <c r="G12" s="14" t="str">
        <f>IF($E12=0,".",VLOOKUP($E12,'[1]databáze hráčů'!$B$3:$K$472,8,FALSE))</f>
        <v>M</v>
      </c>
      <c r="H12" s="15">
        <v>26</v>
      </c>
      <c r="I12" s="15">
        <v>31</v>
      </c>
      <c r="J12" s="15">
        <v>28</v>
      </c>
      <c r="K12" s="15">
        <v>29</v>
      </c>
      <c r="L12" s="15">
        <v>28</v>
      </c>
      <c r="M12" s="15">
        <v>35</v>
      </c>
      <c r="N12" s="16">
        <f t="shared" si="2"/>
        <v>177</v>
      </c>
      <c r="O12" s="17">
        <f t="shared" si="3"/>
        <v>29.5</v>
      </c>
      <c r="P12" s="8">
        <v>94</v>
      </c>
      <c r="Q12" s="16">
        <v>6</v>
      </c>
      <c r="R12" s="16">
        <f t="shared" si="0"/>
        <v>9</v>
      </c>
      <c r="S12" s="16">
        <f t="shared" si="1"/>
        <v>3</v>
      </c>
    </row>
    <row r="13" spans="1:19" ht="12.75">
      <c r="A13" s="10">
        <v>11</v>
      </c>
      <c r="B13" s="11" t="str">
        <f>IF(E13=0,".",VLOOKUP($E13,'[1]databáze hráčů'!$B$3:$K$472,2,FALSE))</f>
        <v>Hybner</v>
      </c>
      <c r="C13" s="11" t="str">
        <f>IF($E13=0,".",VLOOKUP($E13,'[1]databáze hráčů'!$B$3:$K$472,3,FALSE))</f>
        <v>Robert</v>
      </c>
      <c r="D13" s="11" t="str">
        <f>IF($E13=0,".",VLOOKUP($E13,'[1]databáze hráčů'!$B$3:$K$472,7,FALSE))</f>
        <v>SMG 2000 Ústí n. L.</v>
      </c>
      <c r="E13" s="12">
        <v>579</v>
      </c>
      <c r="F13" s="13" t="str">
        <f>IF($E13=0,".",VLOOKUP($E13,'[1]databáze hráčů'!$B$3:$K$472,4,FALSE))</f>
        <v>M</v>
      </c>
      <c r="G13" s="14">
        <f>IF($E13=0,".",VLOOKUP($E13,'[1]databáze hráčů'!$B$3:$K$472,8,FALSE))</f>
        <v>1</v>
      </c>
      <c r="H13" s="15">
        <v>32</v>
      </c>
      <c r="I13" s="15">
        <v>30</v>
      </c>
      <c r="J13" s="15">
        <v>26</v>
      </c>
      <c r="K13" s="15">
        <v>30</v>
      </c>
      <c r="L13" s="15">
        <v>31</v>
      </c>
      <c r="M13" s="15">
        <v>29</v>
      </c>
      <c r="N13" s="16">
        <f t="shared" si="2"/>
        <v>178</v>
      </c>
      <c r="O13" s="17">
        <f t="shared" si="3"/>
        <v>29.666666666666668</v>
      </c>
      <c r="P13" s="8">
        <v>92</v>
      </c>
      <c r="Q13" s="16">
        <v>6</v>
      </c>
      <c r="R13" s="16">
        <f t="shared" si="0"/>
        <v>6</v>
      </c>
      <c r="S13" s="16">
        <f t="shared" si="1"/>
        <v>2</v>
      </c>
    </row>
    <row r="14" spans="1:19" ht="12.75">
      <c r="A14" s="10">
        <v>12</v>
      </c>
      <c r="B14" s="11" t="str">
        <f>IF(E14=0,".",VLOOKUP($E14,'[1]databáze hráčů'!$B$3:$K$472,2,FALSE))</f>
        <v>Řehák</v>
      </c>
      <c r="C14" s="11" t="str">
        <f>IF($E14=0,".",VLOOKUP($E14,'[1]databáze hráčů'!$B$3:$K$472,3,FALSE))</f>
        <v>Jaroslav</v>
      </c>
      <c r="D14" s="11" t="str">
        <f>IF($E14=0,".",VLOOKUP($E14,'[1]databáze hráčů'!$B$3:$K$472,7,FALSE))</f>
        <v>GC 85 Rakovník</v>
      </c>
      <c r="E14" s="12">
        <v>1098</v>
      </c>
      <c r="F14" s="13" t="str">
        <f>IF($E14=0,".",VLOOKUP($E14,'[1]databáze hráčů'!$B$3:$K$472,4,FALSE))</f>
        <v>S</v>
      </c>
      <c r="G14" s="14" t="str">
        <f>IF($E14=0,".",VLOOKUP($E14,'[1]databáze hráčů'!$B$3:$K$472,8,FALSE))</f>
        <v>M</v>
      </c>
      <c r="H14" s="15">
        <v>34</v>
      </c>
      <c r="I14" s="15">
        <v>27</v>
      </c>
      <c r="J14" s="15">
        <v>31</v>
      </c>
      <c r="K14" s="15">
        <v>27</v>
      </c>
      <c r="L14" s="15">
        <v>29</v>
      </c>
      <c r="M14" s="15">
        <v>31</v>
      </c>
      <c r="N14" s="16">
        <f t="shared" si="2"/>
        <v>179</v>
      </c>
      <c r="O14" s="17">
        <f t="shared" si="3"/>
        <v>29.833333333333332</v>
      </c>
      <c r="P14" s="8">
        <v>91</v>
      </c>
      <c r="Q14" s="16">
        <v>6</v>
      </c>
      <c r="R14" s="16">
        <f t="shared" si="0"/>
        <v>7</v>
      </c>
      <c r="S14" s="16">
        <f t="shared" si="1"/>
        <v>4</v>
      </c>
    </row>
    <row r="15" spans="1:19" ht="12.75">
      <c r="A15" s="10">
        <v>13</v>
      </c>
      <c r="B15" s="11" t="s">
        <v>29</v>
      </c>
      <c r="C15" s="11" t="s">
        <v>30</v>
      </c>
      <c r="D15" s="11" t="s">
        <v>26</v>
      </c>
      <c r="E15" s="12" t="s">
        <v>27</v>
      </c>
      <c r="F15" s="13" t="s">
        <v>27</v>
      </c>
      <c r="G15" s="14" t="s">
        <v>28</v>
      </c>
      <c r="H15" s="15">
        <v>31</v>
      </c>
      <c r="I15" s="15">
        <v>29</v>
      </c>
      <c r="J15" s="15">
        <v>32</v>
      </c>
      <c r="K15" s="15">
        <v>30</v>
      </c>
      <c r="L15" s="15">
        <v>30</v>
      </c>
      <c r="M15" s="15">
        <v>31</v>
      </c>
      <c r="N15" s="16">
        <v>183</v>
      </c>
      <c r="O15" s="17">
        <v>30.5</v>
      </c>
      <c r="P15" s="8" t="s">
        <v>27</v>
      </c>
      <c r="Q15" s="16">
        <v>6</v>
      </c>
      <c r="R15" s="16">
        <v>3</v>
      </c>
      <c r="S15" s="16">
        <v>1</v>
      </c>
    </row>
    <row r="16" spans="1:19" ht="12.75">
      <c r="A16" s="10">
        <v>14</v>
      </c>
      <c r="B16" s="11" t="str">
        <f>IF(E16=0,".",VLOOKUP($E16,'[1]databáze hráčů'!$B$3:$K$472,2,FALSE))</f>
        <v>Tolarovič</v>
      </c>
      <c r="C16" s="11" t="str">
        <f>IF($E16=0,".",VLOOKUP($E16,'[1]databáze hráčů'!$B$3:$K$472,3,FALSE))</f>
        <v>Ján</v>
      </c>
      <c r="D16" s="11" t="str">
        <f>IF($E16=0,".",VLOOKUP($E16,'[1]databáze hráčů'!$B$3:$K$472,7,FALSE))</f>
        <v>MGC Olomouc</v>
      </c>
      <c r="E16" s="12">
        <v>771</v>
      </c>
      <c r="F16" s="13" t="str">
        <f>IF($E16=0,".",VLOOKUP($E16,'[1]databáze hráčů'!$B$3:$K$472,4,FALSE))</f>
        <v>M</v>
      </c>
      <c r="G16" s="14">
        <f>IF($E16=0,".",VLOOKUP($E16,'[1]databáze hráčů'!$B$3:$K$472,8,FALSE))</f>
        <v>1</v>
      </c>
      <c r="H16" s="15">
        <v>30</v>
      </c>
      <c r="I16" s="15">
        <v>34</v>
      </c>
      <c r="J16" s="15">
        <v>30</v>
      </c>
      <c r="K16" s="15">
        <v>30</v>
      </c>
      <c r="L16" s="15">
        <v>31</v>
      </c>
      <c r="M16" s="15">
        <v>28</v>
      </c>
      <c r="N16" s="16">
        <f aca="true" t="shared" si="4" ref="N16:N47">SUM(H16:M16)</f>
        <v>183</v>
      </c>
      <c r="O16" s="17">
        <f aca="true" t="shared" si="5" ref="O16:O47">+N16/COUNT(H16:M16)</f>
        <v>30.5</v>
      </c>
      <c r="P16" s="8">
        <v>85</v>
      </c>
      <c r="Q16" s="16">
        <v>6</v>
      </c>
      <c r="R16" s="16">
        <f t="shared" si="0"/>
        <v>6</v>
      </c>
      <c r="S16" s="16">
        <f t="shared" si="1"/>
        <v>1</v>
      </c>
    </row>
    <row r="17" spans="1:19" ht="12.75">
      <c r="A17" s="10">
        <v>15</v>
      </c>
      <c r="B17" s="11" t="str">
        <f>IF(E17=0,".",VLOOKUP($E17,'[1]databáze hráčů'!$B$3:$K$472,2,FALSE))</f>
        <v>Macháček</v>
      </c>
      <c r="C17" s="11" t="str">
        <f>IF($E17=0,".",VLOOKUP($E17,'[1]databáze hráčů'!$B$3:$K$472,3,FALSE))</f>
        <v>Zdeněk</v>
      </c>
      <c r="D17" s="11" t="s">
        <v>95</v>
      </c>
      <c r="E17" s="12">
        <v>2176</v>
      </c>
      <c r="F17" s="13" t="s">
        <v>20</v>
      </c>
      <c r="G17" s="14" t="s">
        <v>20</v>
      </c>
      <c r="H17" s="15">
        <v>35</v>
      </c>
      <c r="I17" s="15">
        <v>33</v>
      </c>
      <c r="J17" s="15">
        <v>29</v>
      </c>
      <c r="K17" s="15">
        <v>29</v>
      </c>
      <c r="L17" s="15">
        <v>29</v>
      </c>
      <c r="M17" s="15">
        <v>32</v>
      </c>
      <c r="N17" s="16">
        <f t="shared" si="4"/>
        <v>187</v>
      </c>
      <c r="O17" s="17">
        <f t="shared" si="5"/>
        <v>31.166666666666668</v>
      </c>
      <c r="P17" s="8">
        <v>79</v>
      </c>
      <c r="Q17" s="16">
        <v>6</v>
      </c>
      <c r="R17" s="16">
        <f t="shared" si="0"/>
        <v>6</v>
      </c>
      <c r="S17" s="16">
        <f t="shared" si="1"/>
        <v>4</v>
      </c>
    </row>
    <row r="18" spans="1:19" ht="12.75">
      <c r="A18" s="10">
        <v>16</v>
      </c>
      <c r="B18" s="11" t="str">
        <f>IF(E18=0,".",VLOOKUP($E18,'[1]databáze hráčů'!$B$3:$K$472,2,FALSE))</f>
        <v>Libigerová</v>
      </c>
      <c r="C18" s="11" t="str">
        <f>IF($E18=0,".",VLOOKUP($E18,'[1]databáze hráčů'!$B$3:$K$472,3,FALSE))</f>
        <v>Eva</v>
      </c>
      <c r="D18" s="11" t="str">
        <f>IF($E18=0,".",VLOOKUP($E18,'[1]databáze hráčů'!$B$3:$K$472,7,FALSE))</f>
        <v>SK TEMPO Praha</v>
      </c>
      <c r="E18" s="12">
        <v>3072</v>
      </c>
      <c r="F18" s="13" t="s">
        <v>31</v>
      </c>
      <c r="G18" s="14">
        <v>1</v>
      </c>
      <c r="H18" s="15">
        <v>31</v>
      </c>
      <c r="I18" s="15">
        <v>34</v>
      </c>
      <c r="J18" s="15">
        <v>30</v>
      </c>
      <c r="K18" s="15">
        <v>25</v>
      </c>
      <c r="L18" s="15">
        <v>33</v>
      </c>
      <c r="M18" s="15">
        <v>35</v>
      </c>
      <c r="N18" s="16">
        <f t="shared" si="4"/>
        <v>188</v>
      </c>
      <c r="O18" s="17">
        <f t="shared" si="5"/>
        <v>31.333333333333332</v>
      </c>
      <c r="P18" s="8">
        <v>77</v>
      </c>
      <c r="Q18" s="16">
        <v>6</v>
      </c>
      <c r="R18" s="16">
        <f t="shared" si="0"/>
        <v>10</v>
      </c>
      <c r="S18" s="16">
        <f t="shared" si="1"/>
        <v>4</v>
      </c>
    </row>
    <row r="19" spans="1:19" ht="12.75">
      <c r="A19" s="10">
        <v>17</v>
      </c>
      <c r="B19" s="11" t="str">
        <f>IF(E19=0,".",VLOOKUP($E19,'[1]databáze hráčů'!$B$3:$K$472,2,FALSE))</f>
        <v>Vančura</v>
      </c>
      <c r="C19" s="11" t="str">
        <f>IF($E19=0,".",VLOOKUP($E19,'[1]databáze hráčů'!$B$3:$K$472,3,FALSE))</f>
        <v>Libor</v>
      </c>
      <c r="D19" s="11" t="str">
        <f>IF($E19=0,".",VLOOKUP($E19,'[1]databáze hráčů'!$B$3:$K$472,7,FALSE))</f>
        <v>MGC Hradečtí Orli</v>
      </c>
      <c r="E19" s="12">
        <v>475</v>
      </c>
      <c r="F19" s="13" t="str">
        <f>IF($E19=0,".",VLOOKUP($E19,'[1]databáze hráčů'!$B$3:$K$472,4,FALSE))</f>
        <v>S</v>
      </c>
      <c r="G19" s="14" t="s">
        <v>20</v>
      </c>
      <c r="H19" s="15">
        <v>29</v>
      </c>
      <c r="I19" s="15">
        <v>38</v>
      </c>
      <c r="J19" s="15">
        <v>30</v>
      </c>
      <c r="K19" s="15">
        <v>32</v>
      </c>
      <c r="L19" s="15">
        <v>28</v>
      </c>
      <c r="M19" s="15">
        <v>32</v>
      </c>
      <c r="N19" s="16">
        <f t="shared" si="4"/>
        <v>189</v>
      </c>
      <c r="O19" s="17">
        <f t="shared" si="5"/>
        <v>31.5</v>
      </c>
      <c r="P19" s="8">
        <v>76</v>
      </c>
      <c r="Q19" s="16">
        <v>6</v>
      </c>
      <c r="R19" s="16">
        <f t="shared" si="0"/>
        <v>10</v>
      </c>
      <c r="S19" s="16">
        <f t="shared" si="1"/>
        <v>3</v>
      </c>
    </row>
    <row r="20" spans="1:19" ht="12.75">
      <c r="A20" s="10">
        <v>18</v>
      </c>
      <c r="B20" s="11" t="str">
        <f>IF(E20=0,".",VLOOKUP($E20,'[1]databáze hráčů'!$B$3:$K$472,2,FALSE))</f>
        <v>Ječný</v>
      </c>
      <c r="C20" s="11" t="str">
        <f>IF($E20=0,".",VLOOKUP($E20,'[1]databáze hráčů'!$B$3:$K$472,3,FALSE))</f>
        <v>Milan</v>
      </c>
      <c r="D20" s="11" t="str">
        <f>IF($E20=0,".",VLOOKUP($E20,'[1]databáze hráčů'!$B$3:$K$472,7,FALSE))</f>
        <v>SK TEMPO Praha</v>
      </c>
      <c r="E20" s="12">
        <v>1652</v>
      </c>
      <c r="F20" s="13" t="s">
        <v>20</v>
      </c>
      <c r="G20" s="14" t="str">
        <f>IF($E20=0,".",VLOOKUP($E20,'[1]databáze hráčů'!$B$3:$K$472,8,FALSE))</f>
        <v>M</v>
      </c>
      <c r="H20" s="15">
        <v>33</v>
      </c>
      <c r="I20" s="15">
        <v>35</v>
      </c>
      <c r="J20" s="15">
        <v>32</v>
      </c>
      <c r="K20" s="15">
        <v>34</v>
      </c>
      <c r="L20" s="15">
        <v>25</v>
      </c>
      <c r="M20" s="15">
        <v>30</v>
      </c>
      <c r="N20" s="16">
        <f t="shared" si="4"/>
        <v>189</v>
      </c>
      <c r="O20" s="17">
        <f t="shared" si="5"/>
        <v>31.5</v>
      </c>
      <c r="P20" s="8">
        <v>76</v>
      </c>
      <c r="Q20" s="16">
        <v>6</v>
      </c>
      <c r="R20" s="16">
        <f t="shared" si="0"/>
        <v>10</v>
      </c>
      <c r="S20" s="16">
        <f t="shared" si="1"/>
        <v>4</v>
      </c>
    </row>
    <row r="21" spans="1:19" ht="12.75">
      <c r="A21" s="10">
        <v>19</v>
      </c>
      <c r="B21" s="11" t="str">
        <f>IF(E21=0,".",VLOOKUP($E21,'[1]databáze hráčů'!$B$3:$K$472,2,FALSE))</f>
        <v>Straško</v>
      </c>
      <c r="C21" s="11" t="str">
        <f>IF($E21=0,".",VLOOKUP($E21,'[1]databáze hráčů'!$B$3:$K$472,3,FALSE))</f>
        <v>Marián</v>
      </c>
      <c r="D21" s="11" t="s">
        <v>99</v>
      </c>
      <c r="E21" s="12">
        <v>2672</v>
      </c>
      <c r="F21" s="13" t="str">
        <f>IF($E21=0,".",VLOOKUP($E21,'[1]databáze hráčů'!$B$3:$K$472,4,FALSE))</f>
        <v>M</v>
      </c>
      <c r="G21" s="14" t="str">
        <f>IF($E21=0,".",VLOOKUP($E21,'[1]databáze hráčů'!$B$3:$K$472,8,FALSE))</f>
        <v>M</v>
      </c>
      <c r="H21" s="15">
        <v>36</v>
      </c>
      <c r="I21" s="15">
        <v>33</v>
      </c>
      <c r="J21" s="15">
        <v>30</v>
      </c>
      <c r="K21" s="15">
        <v>31</v>
      </c>
      <c r="L21" s="15">
        <v>30</v>
      </c>
      <c r="M21" s="15">
        <v>30</v>
      </c>
      <c r="N21" s="16">
        <f t="shared" si="4"/>
        <v>190</v>
      </c>
      <c r="O21" s="17">
        <f t="shared" si="5"/>
        <v>31.666666666666668</v>
      </c>
      <c r="P21" s="8">
        <v>74</v>
      </c>
      <c r="Q21" s="16">
        <v>6</v>
      </c>
      <c r="R21" s="16">
        <f t="shared" si="0"/>
        <v>6</v>
      </c>
      <c r="S21" s="16">
        <f t="shared" si="1"/>
        <v>3</v>
      </c>
    </row>
    <row r="22" spans="1:19" ht="12.75">
      <c r="A22" s="10">
        <v>20</v>
      </c>
      <c r="B22" s="11" t="str">
        <f>IF(E22=0,".",VLOOKUP($E22,'[1]databáze hráčů'!$B$3:$K$472,2,FALSE))</f>
        <v>Komadová</v>
      </c>
      <c r="C22" s="11" t="str">
        <f>IF($E22=0,".",VLOOKUP($E22,'[1]databáze hráčů'!$B$3:$K$472,3,FALSE))</f>
        <v>Miroslava</v>
      </c>
      <c r="D22" s="11" t="str">
        <f>IF($E22=0,".",VLOOKUP($E22,'[1]databáze hráčů'!$B$3:$K$472,7,FALSE))</f>
        <v>SMG 2000 Ústí n. L.</v>
      </c>
      <c r="E22" s="12">
        <v>1778</v>
      </c>
      <c r="F22" s="13" t="s">
        <v>32</v>
      </c>
      <c r="G22" s="14">
        <f>IF($E22=0,".",VLOOKUP($E22,'[1]databáze hráčů'!$B$3:$K$472,8,FALSE))</f>
        <v>1</v>
      </c>
      <c r="H22" s="15">
        <v>30</v>
      </c>
      <c r="I22" s="15">
        <v>34</v>
      </c>
      <c r="J22" s="15">
        <v>28</v>
      </c>
      <c r="K22" s="15">
        <v>35</v>
      </c>
      <c r="L22" s="15">
        <v>31</v>
      </c>
      <c r="M22" s="15">
        <v>32</v>
      </c>
      <c r="N22" s="16">
        <f t="shared" si="4"/>
        <v>190</v>
      </c>
      <c r="O22" s="17">
        <f t="shared" si="5"/>
        <v>31.666666666666668</v>
      </c>
      <c r="P22" s="8">
        <v>74</v>
      </c>
      <c r="Q22" s="16">
        <v>6</v>
      </c>
      <c r="R22" s="16">
        <f t="shared" si="0"/>
        <v>7</v>
      </c>
      <c r="S22" s="16">
        <f t="shared" si="1"/>
        <v>4</v>
      </c>
    </row>
    <row r="23" spans="1:19" ht="12.75">
      <c r="A23" s="10">
        <v>21</v>
      </c>
      <c r="B23" s="11" t="str">
        <f>IF(E23=0,".",VLOOKUP($E23,'[1]databáze hráčů'!$B$3:$K$472,2,FALSE))</f>
        <v>Pokorný</v>
      </c>
      <c r="C23" s="11" t="str">
        <f>IF($E23=0,".",VLOOKUP($E23,'[1]databáze hráčů'!$B$3:$K$472,3,FALSE))</f>
        <v>Bohumil</v>
      </c>
      <c r="D23" s="11" t="str">
        <f>IF($E23=0,".",VLOOKUP($E23,'[1]databáze hráčů'!$B$3:$K$472,7,FALSE))</f>
        <v>SMG 2000 Ústí n. L.</v>
      </c>
      <c r="E23" s="12">
        <v>1030</v>
      </c>
      <c r="F23" s="13" t="str">
        <f>IF($E23=0,".",VLOOKUP($E23,'[1]databáze hráčů'!$B$3:$K$472,4,FALSE))</f>
        <v>S</v>
      </c>
      <c r="G23" s="14" t="s">
        <v>20</v>
      </c>
      <c r="H23" s="15">
        <v>27</v>
      </c>
      <c r="I23" s="15">
        <v>29</v>
      </c>
      <c r="J23" s="15">
        <v>37</v>
      </c>
      <c r="K23" s="15">
        <v>37</v>
      </c>
      <c r="L23" s="15">
        <v>29</v>
      </c>
      <c r="M23" s="15">
        <v>31</v>
      </c>
      <c r="N23" s="16">
        <f t="shared" si="4"/>
        <v>190</v>
      </c>
      <c r="O23" s="17">
        <f t="shared" si="5"/>
        <v>31.666666666666668</v>
      </c>
      <c r="P23" s="8">
        <v>74</v>
      </c>
      <c r="Q23" s="16">
        <v>6</v>
      </c>
      <c r="R23" s="16">
        <f t="shared" si="0"/>
        <v>10</v>
      </c>
      <c r="S23" s="16">
        <f t="shared" si="1"/>
        <v>8</v>
      </c>
    </row>
    <row r="24" spans="1:19" ht="12.75">
      <c r="A24" s="10">
        <v>22</v>
      </c>
      <c r="B24" s="11" t="str">
        <f>IF(E24=0,".",VLOOKUP($E24,'[1]databáze hráčů'!$B$3:$K$472,2,FALSE))</f>
        <v>Metyš</v>
      </c>
      <c r="C24" s="11" t="str">
        <f>IF($E24=0,".",VLOOKUP($E24,'[1]databáze hráčů'!$B$3:$K$472,3,FALSE))</f>
        <v>Jan</v>
      </c>
      <c r="D24" s="11" t="str">
        <f>IF($E24=0,".",VLOOKUP($E24,'[1]databáze hráčů'!$B$3:$K$472,7,FALSE))</f>
        <v>MGC Olomouc</v>
      </c>
      <c r="E24" s="12">
        <v>673</v>
      </c>
      <c r="F24" s="13" t="str">
        <f>IF($E24=0,".",VLOOKUP($E24,'[1]databáze hráčů'!$B$3:$K$472,4,FALSE))</f>
        <v>M</v>
      </c>
      <c r="G24" s="14">
        <v>1</v>
      </c>
      <c r="H24" s="15">
        <v>33</v>
      </c>
      <c r="I24" s="15">
        <v>38</v>
      </c>
      <c r="J24" s="15">
        <v>31</v>
      </c>
      <c r="K24" s="15">
        <v>30</v>
      </c>
      <c r="L24" s="15">
        <v>23</v>
      </c>
      <c r="M24" s="15">
        <v>35</v>
      </c>
      <c r="N24" s="16">
        <f t="shared" si="4"/>
        <v>190</v>
      </c>
      <c r="O24" s="17">
        <f t="shared" si="5"/>
        <v>31.666666666666668</v>
      </c>
      <c r="P24" s="8">
        <v>74</v>
      </c>
      <c r="Q24" s="16">
        <v>6</v>
      </c>
      <c r="R24" s="16">
        <f t="shared" si="0"/>
        <v>15</v>
      </c>
      <c r="S24" s="16">
        <f t="shared" si="1"/>
        <v>5</v>
      </c>
    </row>
    <row r="25" spans="1:19" ht="12.75">
      <c r="A25" s="10">
        <v>23</v>
      </c>
      <c r="B25" s="11" t="str">
        <f>IF(E25=0,".",VLOOKUP($E25,'[1]databáze hráčů'!$B$3:$K$472,2,FALSE))</f>
        <v>Kudyn</v>
      </c>
      <c r="C25" s="11" t="str">
        <f>IF($E25=0,".",VLOOKUP($E25,'[1]databáze hráčů'!$B$3:$K$472,3,FALSE))</f>
        <v>Pavel</v>
      </c>
      <c r="D25" s="11" t="str">
        <f>IF($E25=0,".",VLOOKUP($E25,'[1]databáze hráčů'!$B$3:$K$472,7,FALSE))</f>
        <v>MGC Hradečtí Orli</v>
      </c>
      <c r="E25" s="12">
        <v>1983</v>
      </c>
      <c r="F25" s="13" t="str">
        <f>IF($E25=0,".",VLOOKUP($E25,'[1]databáze hráčů'!$B$3:$K$472,4,FALSE))</f>
        <v>M</v>
      </c>
      <c r="G25" s="14">
        <v>1</v>
      </c>
      <c r="H25" s="15">
        <v>29</v>
      </c>
      <c r="I25" s="15">
        <v>34</v>
      </c>
      <c r="J25" s="15">
        <v>34</v>
      </c>
      <c r="K25" s="15">
        <v>30</v>
      </c>
      <c r="L25" s="15">
        <v>34</v>
      </c>
      <c r="M25" s="15">
        <v>30</v>
      </c>
      <c r="N25" s="16">
        <f t="shared" si="4"/>
        <v>191</v>
      </c>
      <c r="O25" s="17">
        <f t="shared" si="5"/>
        <v>31.833333333333332</v>
      </c>
      <c r="P25" s="8">
        <v>73</v>
      </c>
      <c r="Q25" s="16">
        <v>6</v>
      </c>
      <c r="R25" s="16">
        <f t="shared" si="0"/>
        <v>5</v>
      </c>
      <c r="S25" s="16">
        <f t="shared" si="1"/>
        <v>4</v>
      </c>
    </row>
    <row r="26" spans="1:19" ht="12.75">
      <c r="A26" s="10">
        <v>24</v>
      </c>
      <c r="B26" s="11" t="str">
        <f>IF(E26=0,".",VLOOKUP($E26,'[1]databáze hráčů'!$B$3:$K$472,2,FALSE))</f>
        <v>Bednář</v>
      </c>
      <c r="C26" s="11" t="str">
        <f>IF($E26=0,".",VLOOKUP($E26,'[1]databáze hráčů'!$B$3:$K$472,3,FALSE))</f>
        <v>Martin</v>
      </c>
      <c r="D26" s="11" t="s">
        <v>33</v>
      </c>
      <c r="E26" s="12">
        <v>3081</v>
      </c>
      <c r="F26" s="13" t="s">
        <v>34</v>
      </c>
      <c r="G26" s="14" t="s">
        <v>20</v>
      </c>
      <c r="H26" s="15">
        <v>30</v>
      </c>
      <c r="I26" s="15">
        <v>37</v>
      </c>
      <c r="J26" s="15">
        <v>31</v>
      </c>
      <c r="K26" s="15">
        <v>31</v>
      </c>
      <c r="L26" s="15">
        <v>28</v>
      </c>
      <c r="M26" s="15">
        <v>34</v>
      </c>
      <c r="N26" s="16">
        <f t="shared" si="4"/>
        <v>191</v>
      </c>
      <c r="O26" s="17">
        <f t="shared" si="5"/>
        <v>31.833333333333332</v>
      </c>
      <c r="P26" s="8">
        <v>73</v>
      </c>
      <c r="Q26" s="16">
        <v>6</v>
      </c>
      <c r="R26" s="16">
        <f t="shared" si="0"/>
        <v>9</v>
      </c>
      <c r="S26" s="16">
        <f t="shared" si="1"/>
        <v>4</v>
      </c>
    </row>
    <row r="27" spans="1:19" ht="12.75">
      <c r="A27" s="10">
        <v>25</v>
      </c>
      <c r="B27" s="11" t="str">
        <f>IF(E27=0,".",VLOOKUP($E27,'[1]databáze hráčů'!$B$3:$K$472,2,FALSE))</f>
        <v>Broumský</v>
      </c>
      <c r="C27" s="11" t="str">
        <f>IF($E27=0,".",VLOOKUP($E27,'[1]databáze hráčů'!$B$3:$K$472,3,FALSE))</f>
        <v>Jiří</v>
      </c>
      <c r="D27" s="11" t="s">
        <v>35</v>
      </c>
      <c r="E27" s="12">
        <v>1372</v>
      </c>
      <c r="F27" s="13" t="str">
        <f>IF($E27=0,".",VLOOKUP($E27,'[1]databáze hráčů'!$B$3:$K$472,4,FALSE))</f>
        <v>M</v>
      </c>
      <c r="G27" s="14">
        <f>IF($E27=0,".",VLOOKUP($E27,'[1]databáze hráčů'!$B$3:$K$472,8,FALSE))</f>
        <v>1</v>
      </c>
      <c r="H27" s="15">
        <v>34</v>
      </c>
      <c r="I27" s="15">
        <v>34</v>
      </c>
      <c r="J27" s="15">
        <v>33</v>
      </c>
      <c r="K27" s="15">
        <v>29</v>
      </c>
      <c r="L27" s="15">
        <v>30</v>
      </c>
      <c r="M27" s="15">
        <v>33</v>
      </c>
      <c r="N27" s="16">
        <f t="shared" si="4"/>
        <v>193</v>
      </c>
      <c r="O27" s="17">
        <f t="shared" si="5"/>
        <v>32.166666666666664</v>
      </c>
      <c r="P27" s="8">
        <v>70</v>
      </c>
      <c r="Q27" s="16">
        <v>6</v>
      </c>
      <c r="R27" s="16">
        <f t="shared" si="0"/>
        <v>5</v>
      </c>
      <c r="S27" s="16">
        <f t="shared" si="1"/>
        <v>4</v>
      </c>
    </row>
    <row r="28" spans="1:19" ht="12.75">
      <c r="A28" s="10">
        <v>26</v>
      </c>
      <c r="B28" s="11" t="str">
        <f>IF(E28=0,".",VLOOKUP($E28,'[1]databáze hráčů'!$B$3:$K$472,2,FALSE))</f>
        <v>Mlčoch</v>
      </c>
      <c r="C28" s="11" t="str">
        <f>IF($E28=0,".",VLOOKUP($E28,'[1]databáze hráčů'!$B$3:$K$472,3,FALSE))</f>
        <v>Ondřej</v>
      </c>
      <c r="D28" s="11" t="str">
        <f>IF($E28=0,".",VLOOKUP($E28,'[1]databáze hráčů'!$B$3:$K$472,7,FALSE))</f>
        <v>1. DGC Bystřice p. H.</v>
      </c>
      <c r="E28" s="12">
        <v>2434</v>
      </c>
      <c r="F28" s="13" t="s">
        <v>20</v>
      </c>
      <c r="G28" s="14" t="str">
        <f>IF($E28=0,".",VLOOKUP($E28,'[1]databáze hráčů'!$B$3:$K$472,8,FALSE))</f>
        <v>M</v>
      </c>
      <c r="H28" s="15">
        <v>33</v>
      </c>
      <c r="I28" s="15">
        <v>36</v>
      </c>
      <c r="J28" s="15">
        <v>30</v>
      </c>
      <c r="K28" s="15">
        <v>30</v>
      </c>
      <c r="L28" s="15">
        <v>32</v>
      </c>
      <c r="M28" s="15">
        <v>32</v>
      </c>
      <c r="N28" s="16">
        <f t="shared" si="4"/>
        <v>193</v>
      </c>
      <c r="O28" s="17">
        <f t="shared" si="5"/>
        <v>32.166666666666664</v>
      </c>
      <c r="P28" s="8">
        <v>70</v>
      </c>
      <c r="Q28" s="16">
        <v>6</v>
      </c>
      <c r="R28" s="16">
        <f t="shared" si="0"/>
        <v>6</v>
      </c>
      <c r="S28" s="16">
        <f t="shared" si="1"/>
        <v>3</v>
      </c>
    </row>
    <row r="29" spans="1:19" ht="12.75">
      <c r="A29" s="10">
        <v>27</v>
      </c>
      <c r="B29" s="11" t="str">
        <f>IF(E29=0,".",VLOOKUP($E29,'[1]databáze hráčů'!$B$3:$K$472,2,FALSE))</f>
        <v>Tietzová</v>
      </c>
      <c r="C29" s="11" t="str">
        <f>IF($E29=0,".",VLOOKUP($E29,'[1]databáze hráčů'!$B$3:$K$472,3,FALSE))</f>
        <v>Kateřina </v>
      </c>
      <c r="D29" s="11" t="str">
        <f>IF($E29=0,".",VLOOKUP($E29,'[1]databáze hráčů'!$B$3:$K$472,7,FALSE))</f>
        <v>1. DGC Bystřice p. H.</v>
      </c>
      <c r="E29" s="12">
        <v>2341</v>
      </c>
      <c r="F29" s="13" t="str">
        <f>IF($E29=0,".",VLOOKUP($E29,'[1]databáze hráčů'!$B$3:$K$472,4,FALSE))</f>
        <v>Z</v>
      </c>
      <c r="G29" s="14" t="s">
        <v>20</v>
      </c>
      <c r="H29" s="15">
        <v>33</v>
      </c>
      <c r="I29" s="15">
        <v>34</v>
      </c>
      <c r="J29" s="15">
        <v>33</v>
      </c>
      <c r="K29" s="15">
        <v>27</v>
      </c>
      <c r="L29" s="15">
        <v>35</v>
      </c>
      <c r="M29" s="15">
        <v>31</v>
      </c>
      <c r="N29" s="16">
        <f t="shared" si="4"/>
        <v>193</v>
      </c>
      <c r="O29" s="17">
        <f t="shared" si="5"/>
        <v>32.166666666666664</v>
      </c>
      <c r="P29" s="8">
        <v>70</v>
      </c>
      <c r="Q29" s="16">
        <v>6</v>
      </c>
      <c r="R29" s="16">
        <f t="shared" si="0"/>
        <v>8</v>
      </c>
      <c r="S29" s="16">
        <f t="shared" si="1"/>
        <v>3</v>
      </c>
    </row>
    <row r="30" spans="1:19" ht="12.75">
      <c r="A30" s="10">
        <v>28</v>
      </c>
      <c r="B30" s="11" t="str">
        <f>IF(E30=0,".",VLOOKUP($E30,'[1]databáze hráčů'!$B$3:$K$472,2,FALSE))</f>
        <v>Vosmík</v>
      </c>
      <c r="C30" s="11" t="str">
        <f>IF($E30=0,".",VLOOKUP($E30,'[1]databáze hráčů'!$B$3:$K$472,3,FALSE))</f>
        <v>Petr</v>
      </c>
      <c r="D30" s="11" t="s">
        <v>104</v>
      </c>
      <c r="E30" s="12">
        <v>1102</v>
      </c>
      <c r="F30" s="13" t="s">
        <v>20</v>
      </c>
      <c r="G30" s="14">
        <v>1</v>
      </c>
      <c r="H30" s="15">
        <v>34</v>
      </c>
      <c r="I30" s="15">
        <v>26</v>
      </c>
      <c r="J30" s="15">
        <v>35</v>
      </c>
      <c r="K30" s="15">
        <v>32</v>
      </c>
      <c r="L30" s="15">
        <v>34</v>
      </c>
      <c r="M30" s="15">
        <v>32</v>
      </c>
      <c r="N30" s="16">
        <f t="shared" si="4"/>
        <v>193</v>
      </c>
      <c r="O30" s="17">
        <f t="shared" si="5"/>
        <v>32.166666666666664</v>
      </c>
      <c r="P30" s="8">
        <v>70</v>
      </c>
      <c r="Q30" s="16">
        <v>6</v>
      </c>
      <c r="R30" s="16">
        <f t="shared" si="0"/>
        <v>9</v>
      </c>
      <c r="S30" s="16">
        <f t="shared" si="1"/>
        <v>2</v>
      </c>
    </row>
    <row r="31" spans="1:19" ht="12.75">
      <c r="A31" s="10">
        <v>29</v>
      </c>
      <c r="B31" s="11" t="str">
        <f>IF(E31=0,".",VLOOKUP($E31,'[1]databáze hráčů'!$B$3:$K$472,2,FALSE))</f>
        <v>Říha</v>
      </c>
      <c r="C31" s="11" t="str">
        <f>IF($E31=0,".",VLOOKUP($E31,'[1]databáze hráčů'!$B$3:$K$472,3,FALSE))</f>
        <v>Michal</v>
      </c>
      <c r="D31" s="11" t="str">
        <f>IF($E31=0,".",VLOOKUP($E31,'[1]databáze hráčů'!$B$3:$K$472,7,FALSE))</f>
        <v>MGC Hradečtí Orli</v>
      </c>
      <c r="E31" s="12">
        <v>3254</v>
      </c>
      <c r="F31" s="13" t="s">
        <v>20</v>
      </c>
      <c r="G31" s="14">
        <v>1</v>
      </c>
      <c r="H31" s="15">
        <v>30</v>
      </c>
      <c r="I31" s="15">
        <v>39</v>
      </c>
      <c r="J31" s="15">
        <v>26</v>
      </c>
      <c r="K31" s="15">
        <v>34</v>
      </c>
      <c r="L31" s="15">
        <v>31</v>
      </c>
      <c r="M31" s="15">
        <v>33</v>
      </c>
      <c r="N31" s="16">
        <f t="shared" si="4"/>
        <v>193</v>
      </c>
      <c r="O31" s="17">
        <f t="shared" si="5"/>
        <v>32.166666666666664</v>
      </c>
      <c r="P31" s="8">
        <v>70</v>
      </c>
      <c r="Q31" s="16">
        <v>6</v>
      </c>
      <c r="R31" s="16">
        <f t="shared" si="0"/>
        <v>13</v>
      </c>
      <c r="S31" s="16">
        <f t="shared" si="1"/>
        <v>4</v>
      </c>
    </row>
    <row r="32" spans="1:19" ht="12.75">
      <c r="A32" s="10">
        <v>30</v>
      </c>
      <c r="B32" s="11" t="str">
        <f>IF(E32=0,".",VLOOKUP($E32,'[1]databáze hráčů'!$B$3:$K$472,2,FALSE))</f>
        <v>Vozár</v>
      </c>
      <c r="C32" s="11" t="str">
        <f>IF($E32=0,".",VLOOKUP($E32,'[1]databáze hráčů'!$B$3:$K$472,3,FALSE))</f>
        <v>Josef</v>
      </c>
      <c r="D32" s="11" t="str">
        <f>IF($E32=0,".",VLOOKUP($E32,'[1]databáze hráčů'!$B$3:$K$472,7,FALSE))</f>
        <v>SK TEMPO Praha</v>
      </c>
      <c r="E32" s="12">
        <v>1407</v>
      </c>
      <c r="F32" s="13" t="s">
        <v>20</v>
      </c>
      <c r="G32" s="14" t="s">
        <v>20</v>
      </c>
      <c r="H32" s="15">
        <v>32</v>
      </c>
      <c r="I32" s="15">
        <v>31</v>
      </c>
      <c r="J32" s="15">
        <v>30</v>
      </c>
      <c r="K32" s="15">
        <v>37</v>
      </c>
      <c r="L32" s="15">
        <v>32</v>
      </c>
      <c r="M32" s="15">
        <v>32</v>
      </c>
      <c r="N32" s="16">
        <f t="shared" si="4"/>
        <v>194</v>
      </c>
      <c r="O32" s="17">
        <f t="shared" si="5"/>
        <v>32.333333333333336</v>
      </c>
      <c r="P32" s="8">
        <v>68</v>
      </c>
      <c r="Q32" s="16">
        <v>6</v>
      </c>
      <c r="R32" s="16">
        <f t="shared" si="0"/>
        <v>7</v>
      </c>
      <c r="S32" s="16">
        <f t="shared" si="1"/>
        <v>1</v>
      </c>
    </row>
    <row r="33" spans="1:19" ht="12.75">
      <c r="A33" s="10">
        <v>31</v>
      </c>
      <c r="B33" s="11" t="str">
        <f>IF(E33=0,".",VLOOKUP($E33,'[1]databáze hráčů'!$B$3:$K$472,2,FALSE))</f>
        <v>Jašek</v>
      </c>
      <c r="C33" s="11" t="str">
        <f>IF($E33=0,".",VLOOKUP($E33,'[1]databáze hráčů'!$B$3:$K$472,3,FALSE))</f>
        <v>Jindřich</v>
      </c>
      <c r="D33" s="11" t="str">
        <f>IF($E33=0,".",VLOOKUP($E33,'[1]databáze hráčů'!$B$3:$K$472,7,FALSE))</f>
        <v>MGC Olomouc</v>
      </c>
      <c r="E33" s="12">
        <v>405</v>
      </c>
      <c r="F33" s="13" t="s">
        <v>36</v>
      </c>
      <c r="G33" s="14" t="s">
        <v>20</v>
      </c>
      <c r="H33" s="15">
        <v>31</v>
      </c>
      <c r="I33" s="15">
        <v>30</v>
      </c>
      <c r="J33" s="15">
        <v>30</v>
      </c>
      <c r="K33" s="15">
        <v>38</v>
      </c>
      <c r="L33" s="15">
        <v>31</v>
      </c>
      <c r="M33" s="15">
        <v>34</v>
      </c>
      <c r="N33" s="16">
        <f t="shared" si="4"/>
        <v>194</v>
      </c>
      <c r="O33" s="17">
        <f t="shared" si="5"/>
        <v>32.333333333333336</v>
      </c>
      <c r="P33" s="8">
        <v>68</v>
      </c>
      <c r="Q33" s="16">
        <v>6</v>
      </c>
      <c r="R33" s="16">
        <f t="shared" si="0"/>
        <v>8</v>
      </c>
      <c r="S33" s="16">
        <f t="shared" si="1"/>
        <v>4</v>
      </c>
    </row>
    <row r="34" spans="1:19" ht="12.75">
      <c r="A34" s="10">
        <v>32</v>
      </c>
      <c r="B34" s="11" t="str">
        <f>IF(E34=0,".",VLOOKUP($E34,'[1]databáze hráčů'!$B$3:$K$472,2,FALSE))</f>
        <v>Solař</v>
      </c>
      <c r="C34" s="11" t="str">
        <f>IF($E34=0,".",VLOOKUP($E34,'[1]databáze hráčů'!$B$3:$K$472,3,FALSE))</f>
        <v>Jiří</v>
      </c>
      <c r="D34" s="11" t="str">
        <f>IF($E34=0,".",VLOOKUP($E34,'[1]databáze hráčů'!$B$3:$K$472,7,FALSE))</f>
        <v>1. DGC Bystřice p. H.</v>
      </c>
      <c r="E34" s="12">
        <v>3313</v>
      </c>
      <c r="F34" s="13" t="s">
        <v>34</v>
      </c>
      <c r="G34" s="14" t="s">
        <v>20</v>
      </c>
      <c r="H34" s="15">
        <v>30</v>
      </c>
      <c r="I34" s="15">
        <v>32</v>
      </c>
      <c r="J34" s="15">
        <v>30</v>
      </c>
      <c r="K34" s="15">
        <v>40</v>
      </c>
      <c r="L34" s="15">
        <v>30</v>
      </c>
      <c r="M34" s="15">
        <v>32</v>
      </c>
      <c r="N34" s="16">
        <f t="shared" si="4"/>
        <v>194</v>
      </c>
      <c r="O34" s="17">
        <f t="shared" si="5"/>
        <v>32.333333333333336</v>
      </c>
      <c r="P34" s="8">
        <v>68</v>
      </c>
      <c r="Q34" s="16">
        <v>6</v>
      </c>
      <c r="R34" s="16">
        <f t="shared" si="0"/>
        <v>10</v>
      </c>
      <c r="S34" s="16">
        <f t="shared" si="1"/>
        <v>2</v>
      </c>
    </row>
    <row r="35" spans="1:19" ht="12.75">
      <c r="A35" s="10">
        <v>33</v>
      </c>
      <c r="B35" s="11" t="str">
        <f>IF($E35=0,".",VLOOKUP($E35,'[1]databáze hráčů'!$B$3:$K$472,2,FALSE))</f>
        <v>Grünvald</v>
      </c>
      <c r="C35" s="11" t="str">
        <f>IF($E35=0,".",VLOOKUP($E35,'[1]databáze hráčů'!$B$3:$K$472,3,FALSE))</f>
        <v>Jaroslav</v>
      </c>
      <c r="D35" s="11" t="str">
        <f>IF($E35=0,".",VLOOKUP($E35,'[1]databáze hráčů'!$B$3:$K$472,7,FALSE))</f>
        <v>1.MGC Děkanka Praha</v>
      </c>
      <c r="E35" s="12">
        <v>1670</v>
      </c>
      <c r="F35" s="13" t="str">
        <f>IF($E35=0,".",VLOOKUP($E35,'[1]databáze hráčů'!$B$3:$K$472,4,FALSE))</f>
        <v>S</v>
      </c>
      <c r="G35" s="14">
        <v>1</v>
      </c>
      <c r="H35" s="15">
        <v>37</v>
      </c>
      <c r="I35" s="15">
        <v>33</v>
      </c>
      <c r="J35" s="15">
        <v>37</v>
      </c>
      <c r="K35" s="15">
        <v>34</v>
      </c>
      <c r="L35" s="15">
        <v>26</v>
      </c>
      <c r="M35" s="15">
        <v>28</v>
      </c>
      <c r="N35" s="16">
        <f t="shared" si="4"/>
        <v>195</v>
      </c>
      <c r="O35" s="17">
        <f t="shared" si="5"/>
        <v>32.5</v>
      </c>
      <c r="P35" s="8">
        <v>67</v>
      </c>
      <c r="Q35" s="16">
        <v>6</v>
      </c>
      <c r="R35" s="16">
        <f aca="true" t="shared" si="6" ref="R35:R66">MAX($H35:$M35)-MIN($H35:$M35)</f>
        <v>11</v>
      </c>
      <c r="S35" s="16">
        <f aca="true" t="shared" si="7" ref="S35:S66">LARGE($H35:$M35,2)-SMALL($H35:$M35,2)</f>
        <v>9</v>
      </c>
    </row>
    <row r="36" spans="1:19" ht="12.75">
      <c r="A36" s="10">
        <v>34</v>
      </c>
      <c r="B36" s="11" t="str">
        <f>IF($E36=0,".",VLOOKUP($E36,'[1]databáze hráčů'!$B$3:$K$472,2,FALSE))</f>
        <v>Christu</v>
      </c>
      <c r="C36" s="11" t="str">
        <f>IF($E36=0,".",VLOOKUP($E36,'[1]databáze hráčů'!$B$3:$K$472,3,FALSE))</f>
        <v>David</v>
      </c>
      <c r="D36" s="11" t="str">
        <f>IF($E36=0,".",VLOOKUP($E36,'[1]databáze hráčů'!$B$3:$K$472,7,FALSE))</f>
        <v>GC 85 Rakovník</v>
      </c>
      <c r="E36" s="12">
        <v>2117</v>
      </c>
      <c r="F36" s="13" t="str">
        <f>IF($E36=0,".",VLOOKUP($E36,'[1]databáze hráčů'!$B$3:$K$472,4,FALSE))</f>
        <v>M</v>
      </c>
      <c r="G36" s="14">
        <f>IF($E36=0,".",VLOOKUP($E36,'[1]databáze hráčů'!$B$3:$K$472,8,FALSE))</f>
        <v>1</v>
      </c>
      <c r="H36" s="15">
        <v>30</v>
      </c>
      <c r="I36" s="15">
        <v>33</v>
      </c>
      <c r="J36" s="15">
        <v>31</v>
      </c>
      <c r="K36" s="15">
        <v>35</v>
      </c>
      <c r="L36" s="15">
        <v>36</v>
      </c>
      <c r="M36" s="15">
        <v>31</v>
      </c>
      <c r="N36" s="16">
        <f t="shared" si="4"/>
        <v>196</v>
      </c>
      <c r="O36" s="17">
        <f t="shared" si="5"/>
        <v>32.666666666666664</v>
      </c>
      <c r="P36" s="8">
        <v>65</v>
      </c>
      <c r="Q36" s="16">
        <v>6</v>
      </c>
      <c r="R36" s="16">
        <f t="shared" si="6"/>
        <v>6</v>
      </c>
      <c r="S36" s="16">
        <f t="shared" si="7"/>
        <v>4</v>
      </c>
    </row>
    <row r="37" spans="1:19" ht="12.75">
      <c r="A37" s="10">
        <v>35</v>
      </c>
      <c r="B37" s="11" t="str">
        <f>IF(E37=0,".",VLOOKUP($E37,'[1]databáze hráčů'!$B$3:$K$472,2,FALSE))</f>
        <v>Vlček</v>
      </c>
      <c r="C37" s="11" t="str">
        <f>IF($E37=0,".",VLOOKUP($E37,'[1]databáze hráčů'!$B$3:$K$472,3,FALSE))</f>
        <v>Petr</v>
      </c>
      <c r="D37" s="11" t="str">
        <f>IF($E37=0,".",VLOOKUP($E37,'[1]databáze hráčů'!$B$3:$K$472,7,FALSE))</f>
        <v>MGC Hradečtí Orli</v>
      </c>
      <c r="E37" s="12">
        <v>876</v>
      </c>
      <c r="F37" s="13" t="s">
        <v>36</v>
      </c>
      <c r="G37" s="14" t="s">
        <v>20</v>
      </c>
      <c r="H37" s="15">
        <v>40</v>
      </c>
      <c r="I37" s="15">
        <v>31</v>
      </c>
      <c r="J37" s="15">
        <v>32</v>
      </c>
      <c r="K37" s="15">
        <v>30</v>
      </c>
      <c r="L37" s="15">
        <v>29</v>
      </c>
      <c r="M37" s="15">
        <v>34</v>
      </c>
      <c r="N37" s="16">
        <f t="shared" si="4"/>
        <v>196</v>
      </c>
      <c r="O37" s="17">
        <f t="shared" si="5"/>
        <v>32.666666666666664</v>
      </c>
      <c r="P37" s="8">
        <v>65</v>
      </c>
      <c r="Q37" s="16">
        <v>6</v>
      </c>
      <c r="R37" s="16">
        <f t="shared" si="6"/>
        <v>11</v>
      </c>
      <c r="S37" s="16">
        <f t="shared" si="7"/>
        <v>4</v>
      </c>
    </row>
    <row r="38" spans="1:19" ht="12.75">
      <c r="A38" s="10">
        <v>36</v>
      </c>
      <c r="B38" s="11" t="str">
        <f>IF(E38=0,".",VLOOKUP($E38,'[1]databáze hráčů'!$B$3:$K$472,2,FALSE))</f>
        <v>Janich</v>
      </c>
      <c r="C38" s="11" t="str">
        <f>IF($E38=0,".",VLOOKUP($E38,'[1]databáze hráčů'!$B$3:$K$472,3,FALSE))</f>
        <v>Michal</v>
      </c>
      <c r="D38" s="11" t="s">
        <v>99</v>
      </c>
      <c r="E38" s="12">
        <v>2903</v>
      </c>
      <c r="F38" s="13" t="s">
        <v>37</v>
      </c>
      <c r="G38" s="14">
        <v>2</v>
      </c>
      <c r="H38" s="15">
        <v>32</v>
      </c>
      <c r="I38" s="15">
        <v>34</v>
      </c>
      <c r="J38" s="15">
        <v>30</v>
      </c>
      <c r="K38" s="15">
        <v>34</v>
      </c>
      <c r="L38" s="15">
        <v>35</v>
      </c>
      <c r="M38" s="15">
        <v>32</v>
      </c>
      <c r="N38" s="16">
        <f t="shared" si="4"/>
        <v>197</v>
      </c>
      <c r="O38" s="17">
        <f t="shared" si="5"/>
        <v>32.833333333333336</v>
      </c>
      <c r="P38" s="8">
        <v>64</v>
      </c>
      <c r="Q38" s="16">
        <v>6</v>
      </c>
      <c r="R38" s="16">
        <f t="shared" si="6"/>
        <v>5</v>
      </c>
      <c r="S38" s="16">
        <f t="shared" si="7"/>
        <v>2</v>
      </c>
    </row>
    <row r="39" spans="1:19" ht="12.75">
      <c r="A39" s="10">
        <v>37</v>
      </c>
      <c r="B39" s="11" t="str">
        <f>IF(E39=0,".",VLOOKUP($E39,'[1]databáze hráčů'!$B$3:$K$472,2,FALSE))</f>
        <v>Nádaský</v>
      </c>
      <c r="C39" s="11" t="str">
        <f>IF($E39=0,".",VLOOKUP($E39,'[1]databáze hráčů'!$B$3:$K$472,3,FALSE))</f>
        <v>Pavel</v>
      </c>
      <c r="D39" s="11" t="str">
        <f>IF($E39=0,".",VLOOKUP($E39,'[1]databáze hráčů'!$B$3:$K$472,7,FALSE))</f>
        <v>MGC 90 Brno</v>
      </c>
      <c r="E39" s="12">
        <v>2676</v>
      </c>
      <c r="F39" s="13" t="s">
        <v>20</v>
      </c>
      <c r="G39" s="14" t="str">
        <f>IF($E39=0,".",VLOOKUP($E39,'[1]databáze hráčů'!$B$3:$K$472,8,FALSE))</f>
        <v>M</v>
      </c>
      <c r="H39" s="15">
        <v>37</v>
      </c>
      <c r="I39" s="15">
        <v>34</v>
      </c>
      <c r="J39" s="15">
        <v>29</v>
      </c>
      <c r="K39" s="15">
        <v>31</v>
      </c>
      <c r="L39" s="15">
        <v>35</v>
      </c>
      <c r="M39" s="15">
        <v>31</v>
      </c>
      <c r="N39" s="16">
        <f t="shared" si="4"/>
        <v>197</v>
      </c>
      <c r="O39" s="17">
        <f t="shared" si="5"/>
        <v>32.833333333333336</v>
      </c>
      <c r="P39" s="8">
        <v>64</v>
      </c>
      <c r="Q39" s="16">
        <v>6</v>
      </c>
      <c r="R39" s="16">
        <f t="shared" si="6"/>
        <v>8</v>
      </c>
      <c r="S39" s="16">
        <f t="shared" si="7"/>
        <v>4</v>
      </c>
    </row>
    <row r="40" spans="1:19" ht="12.75">
      <c r="A40" s="10">
        <v>38</v>
      </c>
      <c r="B40" s="11" t="str">
        <f>IF(E40=0,".",VLOOKUP($E40,'[1]databáze hráčů'!$B$3:$K$472,2,FALSE))</f>
        <v>Doležel</v>
      </c>
      <c r="C40" s="11" t="str">
        <f>IF($E40=0,".",VLOOKUP($E40,'[1]databáze hráčů'!$B$3:$K$472,3,FALSE))</f>
        <v>Pavel</v>
      </c>
      <c r="D40" s="11" t="str">
        <f>IF($E40=0,".",VLOOKUP($E40,'[1]databáze hráčů'!$B$3:$K$472,7,FALSE))</f>
        <v>1. DGC Bystřice p. H.</v>
      </c>
      <c r="E40" s="12">
        <v>1240</v>
      </c>
      <c r="F40" s="13" t="str">
        <f>IF($E40=0,".",VLOOKUP($E40,'[1]databáze hráčů'!$B$3:$K$472,4,FALSE))</f>
        <v>M</v>
      </c>
      <c r="G40" s="14">
        <f>IF($E40=0,".",VLOOKUP($E40,'[1]databáze hráčů'!$B$3:$K$472,8,FALSE))</f>
        <v>1</v>
      </c>
      <c r="H40" s="15">
        <v>33</v>
      </c>
      <c r="I40" s="15">
        <v>35</v>
      </c>
      <c r="J40" s="15">
        <v>38</v>
      </c>
      <c r="K40" s="15">
        <v>31</v>
      </c>
      <c r="L40" s="15">
        <v>29</v>
      </c>
      <c r="M40" s="15">
        <v>32</v>
      </c>
      <c r="N40" s="16">
        <f t="shared" si="4"/>
        <v>198</v>
      </c>
      <c r="O40" s="17">
        <f t="shared" si="5"/>
        <v>33</v>
      </c>
      <c r="P40" s="8">
        <v>62</v>
      </c>
      <c r="Q40" s="16">
        <v>6</v>
      </c>
      <c r="R40" s="16">
        <f t="shared" si="6"/>
        <v>9</v>
      </c>
      <c r="S40" s="16">
        <f t="shared" si="7"/>
        <v>4</v>
      </c>
    </row>
    <row r="41" spans="1:19" ht="12.75">
      <c r="A41" s="10">
        <v>39</v>
      </c>
      <c r="B41" s="11" t="str">
        <f>IF(E41=0,".",VLOOKUP($E41,'[1]databáze hráčů'!$B$3:$K$472,2,FALSE))</f>
        <v>Andr</v>
      </c>
      <c r="C41" s="11" t="str">
        <f>IF($E41=0,".",VLOOKUP($E41,'[1]databáze hráčů'!$B$3:$K$472,3,FALSE))</f>
        <v>Zdeněk</v>
      </c>
      <c r="D41" s="11" t="str">
        <f>IF($E41=0,".",VLOOKUP($E41,'[1]databáze hráčů'!$B$3:$K$472,7,FALSE))</f>
        <v>GC 85 Rakovník</v>
      </c>
      <c r="E41" s="12">
        <v>1100</v>
      </c>
      <c r="F41" s="13" t="str">
        <f>IF($E41=0,".",VLOOKUP($E41,'[1]databáze hráčů'!$B$3:$K$472,4,FALSE))</f>
        <v>S</v>
      </c>
      <c r="G41" s="14" t="str">
        <f>IF($E41=0,".",VLOOKUP($E41,'[1]databáze hráčů'!$B$3:$K$472,8,FALSE))</f>
        <v>M</v>
      </c>
      <c r="H41" s="15">
        <v>32</v>
      </c>
      <c r="I41" s="15">
        <v>35</v>
      </c>
      <c r="J41" s="15">
        <v>33</v>
      </c>
      <c r="K41" s="15">
        <v>31</v>
      </c>
      <c r="L41" s="15">
        <v>37</v>
      </c>
      <c r="M41" s="15">
        <v>31</v>
      </c>
      <c r="N41" s="16">
        <f t="shared" si="4"/>
        <v>199</v>
      </c>
      <c r="O41" s="17">
        <f t="shared" si="5"/>
        <v>33.166666666666664</v>
      </c>
      <c r="P41" s="8">
        <v>60</v>
      </c>
      <c r="Q41" s="16">
        <v>6</v>
      </c>
      <c r="R41" s="16">
        <f t="shared" si="6"/>
        <v>6</v>
      </c>
      <c r="S41" s="16">
        <f t="shared" si="7"/>
        <v>4</v>
      </c>
    </row>
    <row r="42" spans="1:19" ht="12.75">
      <c r="A42" s="10">
        <v>40</v>
      </c>
      <c r="B42" s="11" t="str">
        <f>IF(E42=0,".",VLOOKUP($E42,'[1]databáze hráčů'!$B$3:$K$472,2,FALSE))</f>
        <v>Doležel</v>
      </c>
      <c r="C42" s="11" t="str">
        <f>IF($E42=0,".",VLOOKUP($E42,'[1]databáze hráčů'!$B$3:$K$472,3,FALSE))</f>
        <v>Radek</v>
      </c>
      <c r="D42" s="11" t="str">
        <f>IF($E42=0,".",VLOOKUP($E42,'[1]databáze hráčů'!$B$3:$K$472,7,FALSE))</f>
        <v>MGC Holešov</v>
      </c>
      <c r="E42" s="12">
        <v>1241</v>
      </c>
      <c r="F42" s="13" t="str">
        <f>IF($E42=0,".",VLOOKUP($E42,'[1]databáze hráčů'!$B$3:$K$472,4,FALSE))</f>
        <v>M</v>
      </c>
      <c r="G42" s="14" t="s">
        <v>20</v>
      </c>
      <c r="H42" s="15">
        <v>31</v>
      </c>
      <c r="I42" s="15">
        <v>39</v>
      </c>
      <c r="J42" s="15">
        <v>31</v>
      </c>
      <c r="K42" s="15">
        <v>35</v>
      </c>
      <c r="L42" s="15">
        <v>31</v>
      </c>
      <c r="M42" s="15">
        <v>32</v>
      </c>
      <c r="N42" s="16">
        <f t="shared" si="4"/>
        <v>199</v>
      </c>
      <c r="O42" s="17">
        <f t="shared" si="5"/>
        <v>33.166666666666664</v>
      </c>
      <c r="P42" s="8">
        <v>60</v>
      </c>
      <c r="Q42" s="16">
        <v>6</v>
      </c>
      <c r="R42" s="16">
        <f t="shared" si="6"/>
        <v>8</v>
      </c>
      <c r="S42" s="16">
        <f t="shared" si="7"/>
        <v>4</v>
      </c>
    </row>
    <row r="43" spans="1:19" ht="12.75">
      <c r="A43" s="10">
        <v>41</v>
      </c>
      <c r="B43" s="11" t="str">
        <f>IF(E43=0,".",VLOOKUP($E43,'[1]databáze hráčů'!$B$3:$K$472,2,FALSE))</f>
        <v>Fechtner</v>
      </c>
      <c r="C43" s="11" t="str">
        <f>IF($E43=0,".",VLOOKUP($E43,'[1]databáze hráčů'!$B$3:$K$472,3,FALSE))</f>
        <v>Jan</v>
      </c>
      <c r="D43" s="11" t="str">
        <f>IF($E43=0,".",VLOOKUP($E43,'[1]databáze hráčů'!$B$3:$K$472,7,FALSE))</f>
        <v>SMG 2000 Ústí n. L.</v>
      </c>
      <c r="E43" s="12">
        <v>170</v>
      </c>
      <c r="F43" s="13" t="str">
        <f>IF($E43=0,".",VLOOKUP($E43,'[1]databáze hráčů'!$B$3:$K$472,4,FALSE))</f>
        <v>S</v>
      </c>
      <c r="G43" s="14">
        <v>2</v>
      </c>
      <c r="H43" s="15">
        <v>39</v>
      </c>
      <c r="I43" s="15">
        <v>30</v>
      </c>
      <c r="J43" s="15">
        <v>29</v>
      </c>
      <c r="K43" s="15">
        <v>33</v>
      </c>
      <c r="L43" s="15">
        <v>36</v>
      </c>
      <c r="M43" s="15">
        <v>34</v>
      </c>
      <c r="N43" s="16">
        <f t="shared" si="4"/>
        <v>201</v>
      </c>
      <c r="O43" s="17">
        <f t="shared" si="5"/>
        <v>33.5</v>
      </c>
      <c r="P43" s="8">
        <v>57</v>
      </c>
      <c r="Q43" s="16">
        <v>6</v>
      </c>
      <c r="R43" s="16">
        <f t="shared" si="6"/>
        <v>10</v>
      </c>
      <c r="S43" s="16">
        <f t="shared" si="7"/>
        <v>6</v>
      </c>
    </row>
    <row r="44" spans="1:19" ht="12.75">
      <c r="A44" s="10">
        <v>42</v>
      </c>
      <c r="B44" s="11" t="str">
        <f>IF(E44=0,".",VLOOKUP($E44,'[1]databáze hráčů'!$B$3:$K$472,2,FALSE))</f>
        <v>Vyška</v>
      </c>
      <c r="C44" s="11" t="str">
        <f>IF($E44=0,".",VLOOKUP($E44,'[1]databáze hráčů'!$B$3:$K$472,3,FALSE))</f>
        <v>Miroslav</v>
      </c>
      <c r="D44" s="11" t="str">
        <f>IF($E44=0,".",VLOOKUP($E44,'[1]databáze hráčů'!$B$3:$K$472,7,FALSE))</f>
        <v>ME Blansko</v>
      </c>
      <c r="E44" s="12">
        <v>2824</v>
      </c>
      <c r="F44" s="13" t="str">
        <f>IF($E44=0,".",VLOOKUP($E44,'[1]databáze hráčů'!$B$3:$K$472,4,FALSE))</f>
        <v>J</v>
      </c>
      <c r="G44" s="14">
        <v>1</v>
      </c>
      <c r="H44" s="15">
        <v>42</v>
      </c>
      <c r="I44" s="15">
        <v>33</v>
      </c>
      <c r="J44" s="15">
        <v>31</v>
      </c>
      <c r="K44" s="15">
        <v>34</v>
      </c>
      <c r="L44" s="15">
        <v>27</v>
      </c>
      <c r="M44" s="15">
        <v>34</v>
      </c>
      <c r="N44" s="16">
        <f t="shared" si="4"/>
        <v>201</v>
      </c>
      <c r="O44" s="17">
        <f t="shared" si="5"/>
        <v>33.5</v>
      </c>
      <c r="P44" s="8">
        <v>57</v>
      </c>
      <c r="Q44" s="16">
        <v>6</v>
      </c>
      <c r="R44" s="16">
        <f t="shared" si="6"/>
        <v>15</v>
      </c>
      <c r="S44" s="16">
        <f t="shared" si="7"/>
        <v>3</v>
      </c>
    </row>
    <row r="45" spans="1:19" ht="12.75">
      <c r="A45" s="10">
        <v>43</v>
      </c>
      <c r="B45" s="11" t="str">
        <f>IF(E45=0,".",VLOOKUP($E45,'[1]databáze hráčů'!$B$3:$K$472,2,FALSE))</f>
        <v>Fríd</v>
      </c>
      <c r="C45" s="11" t="str">
        <f>IF($E45=0,".",VLOOKUP($E45,'[1]databáze hráčů'!$B$3:$K$472,3,FALSE))</f>
        <v>Petr</v>
      </c>
      <c r="D45" s="11" t="str">
        <f>IF($E45=0,".",VLOOKUP($E45,'[1]databáze hráčů'!$B$3:$K$472,7,FALSE))</f>
        <v>SK TEMPO Praha</v>
      </c>
      <c r="E45" s="12">
        <v>2817</v>
      </c>
      <c r="F45" s="13" t="s">
        <v>36</v>
      </c>
      <c r="G45" s="14">
        <v>1</v>
      </c>
      <c r="H45" s="15">
        <v>37</v>
      </c>
      <c r="I45" s="15">
        <v>34</v>
      </c>
      <c r="J45" s="15">
        <v>30</v>
      </c>
      <c r="K45" s="15">
        <v>35</v>
      </c>
      <c r="L45" s="15">
        <v>39</v>
      </c>
      <c r="M45" s="15">
        <v>28</v>
      </c>
      <c r="N45" s="16">
        <f t="shared" si="4"/>
        <v>203</v>
      </c>
      <c r="O45" s="17">
        <f t="shared" si="5"/>
        <v>33.833333333333336</v>
      </c>
      <c r="P45" s="8">
        <v>54</v>
      </c>
      <c r="Q45" s="16">
        <v>6</v>
      </c>
      <c r="R45" s="16">
        <f t="shared" si="6"/>
        <v>11</v>
      </c>
      <c r="S45" s="16">
        <f t="shared" si="7"/>
        <v>7</v>
      </c>
    </row>
    <row r="46" spans="1:19" ht="12.75">
      <c r="A46" s="10">
        <v>44</v>
      </c>
      <c r="B46" s="11" t="str">
        <f>IF(E46=0,".",VLOOKUP($E46,'[1]databáze hráčů'!$B$3:$K$472,2,FALSE))</f>
        <v>Škaloud</v>
      </c>
      <c r="C46" s="11" t="str">
        <f>IF($E46=0,".",VLOOKUP($E46,'[1]databáze hráčů'!$B$3:$K$472,3,FALSE))</f>
        <v>Vít</v>
      </c>
      <c r="D46" s="11" t="str">
        <f>IF($E46=0,".",VLOOKUP($E46,'[1]databáze hráčů'!$B$3:$K$472,7,FALSE))</f>
        <v>GC 85 Rakovník</v>
      </c>
      <c r="E46" s="12">
        <v>2858</v>
      </c>
      <c r="F46" s="13" t="s">
        <v>37</v>
      </c>
      <c r="G46" s="14">
        <v>1</v>
      </c>
      <c r="H46" s="15">
        <v>40</v>
      </c>
      <c r="I46" s="15">
        <v>30</v>
      </c>
      <c r="J46" s="15">
        <v>36</v>
      </c>
      <c r="K46" s="15">
        <v>33</v>
      </c>
      <c r="L46" s="15">
        <v>30</v>
      </c>
      <c r="M46" s="15">
        <v>35</v>
      </c>
      <c r="N46" s="16">
        <f t="shared" si="4"/>
        <v>204</v>
      </c>
      <c r="O46" s="17">
        <f t="shared" si="5"/>
        <v>34</v>
      </c>
      <c r="P46" s="8">
        <v>53</v>
      </c>
      <c r="Q46" s="16">
        <v>6</v>
      </c>
      <c r="R46" s="16">
        <f t="shared" si="6"/>
        <v>10</v>
      </c>
      <c r="S46" s="16">
        <f t="shared" si="7"/>
        <v>6</v>
      </c>
    </row>
    <row r="47" spans="1:19" ht="12.75">
      <c r="A47" s="10">
        <v>45</v>
      </c>
      <c r="B47" s="11" t="str">
        <f>IF($E47=0,".",VLOOKUP($E47,'[1]databáze hráčů'!$B$3:$K$472,2,FALSE))</f>
        <v>Šlapák</v>
      </c>
      <c r="C47" s="11" t="str">
        <f>IF($E47=0,".",VLOOKUP($E47,'[1]databáze hráčů'!$B$3:$K$472,3,FALSE))</f>
        <v>Michal</v>
      </c>
      <c r="D47" s="11" t="str">
        <f>IF($E47=0,".",VLOOKUP($E47,'[1]databáze hráčů'!$B$3:$K$472,7,FALSE))</f>
        <v>GC 85 Rakovník</v>
      </c>
      <c r="E47" s="12">
        <v>2038</v>
      </c>
      <c r="F47" s="13" t="str">
        <f>IF($E47=0,".",VLOOKUP($E47,'[1]databáze hráčů'!$B$3:$K$472,4,FALSE))</f>
        <v>M</v>
      </c>
      <c r="G47" s="14">
        <v>1</v>
      </c>
      <c r="H47" s="15">
        <v>35</v>
      </c>
      <c r="I47" s="15">
        <v>30</v>
      </c>
      <c r="J47" s="15">
        <v>31</v>
      </c>
      <c r="K47" s="15">
        <v>38</v>
      </c>
      <c r="L47" s="15">
        <v>35</v>
      </c>
      <c r="M47" s="15">
        <v>37</v>
      </c>
      <c r="N47" s="16">
        <f t="shared" si="4"/>
        <v>206</v>
      </c>
      <c r="O47" s="17">
        <f t="shared" si="5"/>
        <v>34.333333333333336</v>
      </c>
      <c r="P47" s="8">
        <v>50</v>
      </c>
      <c r="Q47" s="16">
        <v>6</v>
      </c>
      <c r="R47" s="16">
        <f t="shared" si="6"/>
        <v>8</v>
      </c>
      <c r="S47" s="16">
        <f t="shared" si="7"/>
        <v>6</v>
      </c>
    </row>
    <row r="48" spans="1:19" ht="12.75">
      <c r="A48" s="10">
        <v>46</v>
      </c>
      <c r="B48" s="11" t="str">
        <f>IF(E48=0,".",VLOOKUP($E48,'[1]databáze hráčů'!$B$3:$K$472,2,FALSE))</f>
        <v>Fantal</v>
      </c>
      <c r="C48" s="11" t="str">
        <f>IF($E48=0,".",VLOOKUP($E48,'[1]databáze hráčů'!$B$3:$K$472,3,FALSE))</f>
        <v>Jakub</v>
      </c>
      <c r="D48" s="11" t="str">
        <f>IF($E48=0,".",VLOOKUP($E48,'[1]databáze hráčů'!$B$3:$K$472,7,FALSE))</f>
        <v>MGC Olomouc</v>
      </c>
      <c r="E48" s="12">
        <v>2844</v>
      </c>
      <c r="F48" s="13" t="s">
        <v>20</v>
      </c>
      <c r="G48" s="14">
        <v>1</v>
      </c>
      <c r="H48" s="15">
        <v>38</v>
      </c>
      <c r="I48" s="15">
        <v>34</v>
      </c>
      <c r="J48" s="15">
        <v>36</v>
      </c>
      <c r="K48" s="15">
        <v>31</v>
      </c>
      <c r="L48" s="15">
        <v>29</v>
      </c>
      <c r="M48" s="15">
        <v>38</v>
      </c>
      <c r="N48" s="16">
        <f aca="true" t="shared" si="8" ref="N48:N79">SUM(H48:M48)</f>
        <v>206</v>
      </c>
      <c r="O48" s="17">
        <f aca="true" t="shared" si="9" ref="O48:O79">+N48/COUNT(H48:M48)</f>
        <v>34.333333333333336</v>
      </c>
      <c r="P48" s="8">
        <v>50</v>
      </c>
      <c r="Q48" s="16">
        <v>6</v>
      </c>
      <c r="R48" s="16">
        <f t="shared" si="6"/>
        <v>9</v>
      </c>
      <c r="S48" s="16">
        <f t="shared" si="7"/>
        <v>7</v>
      </c>
    </row>
    <row r="49" spans="1:19" ht="12.75">
      <c r="A49" s="10">
        <v>47</v>
      </c>
      <c r="B49" s="11" t="str">
        <f>IF(E49=0,".",VLOOKUP($E49,'[1]databáze hráčů'!$B$3:$K$472,2,FALSE))</f>
        <v>Peňáz</v>
      </c>
      <c r="C49" s="11" t="str">
        <f>IF($E49=0,".",VLOOKUP($E49,'[1]databáze hráčů'!$B$3:$K$472,3,FALSE))</f>
        <v>Josef</v>
      </c>
      <c r="D49" s="11" t="str">
        <f>IF($E49=0,".",VLOOKUP($E49,'[1]databáze hráčů'!$B$3:$K$472,7,FALSE))</f>
        <v>MGC 90 Brno</v>
      </c>
      <c r="E49" s="12">
        <v>2534</v>
      </c>
      <c r="F49" s="13" t="str">
        <f>IF($E49=0,".",VLOOKUP($E49,'[1]databáze hráčů'!$B$3:$K$472,4,FALSE))</f>
        <v>M</v>
      </c>
      <c r="G49" s="14">
        <v>2</v>
      </c>
      <c r="H49" s="15">
        <v>33</v>
      </c>
      <c r="I49" s="15">
        <v>34</v>
      </c>
      <c r="J49" s="15">
        <v>28</v>
      </c>
      <c r="K49" s="15">
        <v>39</v>
      </c>
      <c r="L49" s="15">
        <v>37</v>
      </c>
      <c r="M49" s="15">
        <v>36</v>
      </c>
      <c r="N49" s="16">
        <f t="shared" si="8"/>
        <v>207</v>
      </c>
      <c r="O49" s="17">
        <f t="shared" si="9"/>
        <v>34.5</v>
      </c>
      <c r="P49" s="8">
        <v>48</v>
      </c>
      <c r="Q49" s="16">
        <v>6</v>
      </c>
      <c r="R49" s="16">
        <f t="shared" si="6"/>
        <v>11</v>
      </c>
      <c r="S49" s="16">
        <f t="shared" si="7"/>
        <v>4</v>
      </c>
    </row>
    <row r="50" spans="1:19" ht="12.75">
      <c r="A50" s="10">
        <v>48</v>
      </c>
      <c r="B50" s="11" t="str">
        <f>IF(E50=0,".",VLOOKUP($E50,'[1]databáze hráčů'!$B$3:$K$472,2,FALSE))</f>
        <v>Vítek</v>
      </c>
      <c r="C50" s="11" t="str">
        <f>IF($E50=0,".",VLOOKUP($E50,'[1]databáze hráčů'!$B$3:$K$472,3,FALSE))</f>
        <v>Aleš</v>
      </c>
      <c r="D50" s="11" t="str">
        <f>IF($E50=0,".",VLOOKUP($E50,'[1]databáze hráčů'!$B$3:$K$472,7,FALSE))</f>
        <v>MGC Olomouc</v>
      </c>
      <c r="E50" s="12">
        <v>402</v>
      </c>
      <c r="F50" s="13" t="s">
        <v>36</v>
      </c>
      <c r="G50" s="14">
        <v>1</v>
      </c>
      <c r="H50" s="15">
        <v>36</v>
      </c>
      <c r="I50" s="15">
        <v>37</v>
      </c>
      <c r="J50" s="15">
        <v>38</v>
      </c>
      <c r="K50" s="15">
        <v>35</v>
      </c>
      <c r="L50" s="15">
        <v>27</v>
      </c>
      <c r="M50" s="15">
        <v>35</v>
      </c>
      <c r="N50" s="16">
        <f t="shared" si="8"/>
        <v>208</v>
      </c>
      <c r="O50" s="17">
        <f t="shared" si="9"/>
        <v>34.666666666666664</v>
      </c>
      <c r="P50" s="8">
        <v>47</v>
      </c>
      <c r="Q50" s="16">
        <v>6</v>
      </c>
      <c r="R50" s="16">
        <f t="shared" si="6"/>
        <v>11</v>
      </c>
      <c r="S50" s="16">
        <f t="shared" si="7"/>
        <v>2</v>
      </c>
    </row>
    <row r="51" spans="1:19" ht="12.75">
      <c r="A51" s="10">
        <v>49</v>
      </c>
      <c r="B51" s="11" t="str">
        <f>IF(E51=0,".",VLOOKUP($E51,'[1]databáze hráčů'!$B$3:$K$472,2,FALSE))</f>
        <v>Kašpar</v>
      </c>
      <c r="C51" s="11" t="str">
        <f>IF($E51=0,".",VLOOKUP($E51,'[1]databáze hráčů'!$B$3:$K$472,3,FALSE))</f>
        <v>Milouš</v>
      </c>
      <c r="D51" s="11" t="str">
        <f>IF($E51=0,".",VLOOKUP($E51,'[1]databáze hráčů'!$B$3:$K$472,7,FALSE))</f>
        <v>MG SEBA Tanvald</v>
      </c>
      <c r="E51" s="12">
        <v>877</v>
      </c>
      <c r="F51" s="13" t="s">
        <v>38</v>
      </c>
      <c r="G51" s="14" t="s">
        <v>20</v>
      </c>
      <c r="H51" s="15">
        <v>29</v>
      </c>
      <c r="I51" s="15">
        <v>33</v>
      </c>
      <c r="J51" s="15">
        <v>32</v>
      </c>
      <c r="K51" s="15">
        <v>44</v>
      </c>
      <c r="L51" s="15">
        <v>33</v>
      </c>
      <c r="M51" s="15">
        <v>37</v>
      </c>
      <c r="N51" s="16">
        <f t="shared" si="8"/>
        <v>208</v>
      </c>
      <c r="O51" s="17">
        <f t="shared" si="9"/>
        <v>34.666666666666664</v>
      </c>
      <c r="P51" s="8">
        <v>47</v>
      </c>
      <c r="Q51" s="16">
        <v>6</v>
      </c>
      <c r="R51" s="16">
        <f t="shared" si="6"/>
        <v>15</v>
      </c>
      <c r="S51" s="16">
        <f t="shared" si="7"/>
        <v>5</v>
      </c>
    </row>
    <row r="52" spans="1:19" ht="12.75">
      <c r="A52" s="10">
        <v>50</v>
      </c>
      <c r="B52" s="11" t="str">
        <f>IF(E52=0,".",VLOOKUP($E52,'[1]databáze hráčů'!$B$3:$K$472,2,FALSE))</f>
        <v>Norek</v>
      </c>
      <c r="C52" s="11" t="str">
        <f>IF($E52=0,".",VLOOKUP($E52,'[1]databáze hráčů'!$B$3:$K$472,3,FALSE))</f>
        <v>Bohumil</v>
      </c>
      <c r="D52" s="11" t="str">
        <f>IF($E52=0,".",VLOOKUP($E52,'[1]databáze hráčů'!$B$3:$K$472,7,FALSE))</f>
        <v>MGC Plzeň</v>
      </c>
      <c r="E52" s="12">
        <v>3010</v>
      </c>
      <c r="F52" s="13" t="str">
        <f>IF($E52=0,".",VLOOKUP($E52,'[1]databáze hráčů'!$B$3:$K$472,4,FALSE))</f>
        <v>M</v>
      </c>
      <c r="G52" s="14">
        <v>2</v>
      </c>
      <c r="H52" s="15">
        <v>37</v>
      </c>
      <c r="I52" s="15">
        <v>34</v>
      </c>
      <c r="J52" s="15">
        <v>33</v>
      </c>
      <c r="K52" s="15">
        <v>37</v>
      </c>
      <c r="L52" s="15">
        <v>36</v>
      </c>
      <c r="M52" s="15">
        <v>33</v>
      </c>
      <c r="N52" s="16">
        <f t="shared" si="8"/>
        <v>210</v>
      </c>
      <c r="O52" s="17">
        <f t="shared" si="9"/>
        <v>35</v>
      </c>
      <c r="P52" s="8">
        <v>44</v>
      </c>
      <c r="Q52" s="16">
        <v>6</v>
      </c>
      <c r="R52" s="16">
        <f t="shared" si="6"/>
        <v>4</v>
      </c>
      <c r="S52" s="16">
        <f t="shared" si="7"/>
        <v>4</v>
      </c>
    </row>
    <row r="53" spans="1:19" ht="12.75">
      <c r="A53" s="10">
        <v>51</v>
      </c>
      <c r="B53" s="11" t="str">
        <f>IF(E53=0,".",VLOOKUP($E53,'[1]databáze hráčů'!$B$3:$K$472,2,FALSE))</f>
        <v>Staněk</v>
      </c>
      <c r="C53" s="11" t="str">
        <f>IF($E53=0,".",VLOOKUP($E53,'[1]databáze hráčů'!$B$3:$K$472,3,FALSE))</f>
        <v>Jiří</v>
      </c>
      <c r="D53" s="11" t="s">
        <v>99</v>
      </c>
      <c r="E53" s="12">
        <v>2910</v>
      </c>
      <c r="F53" s="13" t="s">
        <v>34</v>
      </c>
      <c r="G53" s="14" t="s">
        <v>20</v>
      </c>
      <c r="H53" s="15">
        <v>41</v>
      </c>
      <c r="I53" s="15">
        <v>34</v>
      </c>
      <c r="J53" s="15">
        <v>35</v>
      </c>
      <c r="K53" s="15">
        <v>34</v>
      </c>
      <c r="L53" s="15">
        <v>35</v>
      </c>
      <c r="M53" s="15">
        <v>32</v>
      </c>
      <c r="N53" s="16">
        <f t="shared" si="8"/>
        <v>211</v>
      </c>
      <c r="O53" s="17">
        <f t="shared" si="9"/>
        <v>35.166666666666664</v>
      </c>
      <c r="P53" s="8">
        <v>42</v>
      </c>
      <c r="Q53" s="16">
        <v>6</v>
      </c>
      <c r="R53" s="16">
        <f t="shared" si="6"/>
        <v>9</v>
      </c>
      <c r="S53" s="16">
        <f t="shared" si="7"/>
        <v>1</v>
      </c>
    </row>
    <row r="54" spans="1:19" ht="12.75">
      <c r="A54" s="10">
        <v>52</v>
      </c>
      <c r="B54" s="11" t="str">
        <f>IF(E54=0,".",VLOOKUP($E54,'[1]databáze hráčů'!$B$3:$K$472,2,FALSE))</f>
        <v>Švihel</v>
      </c>
      <c r="C54" s="11" t="str">
        <f>IF($E54=0,".",VLOOKUP($E54,'[1]databáze hráčů'!$B$3:$K$472,3,FALSE))</f>
        <v>Ladislav</v>
      </c>
      <c r="D54" s="11" t="str">
        <f>IF($E54=0,".",VLOOKUP($E54,'[1]databáze hráčů'!$B$3:$K$472,7,FALSE))</f>
        <v>MGC Olomouc</v>
      </c>
      <c r="E54" s="12">
        <v>692</v>
      </c>
      <c r="F54" s="13" t="str">
        <f>IF($E54=0,".",VLOOKUP($E54,'[1]databáze hráčů'!$B$3:$K$472,4,FALSE))</f>
        <v>S</v>
      </c>
      <c r="G54" s="14" t="str">
        <f>IF($E54=0,".",VLOOKUP($E54,'[1]databáze hráčů'!$B$3:$K$472,8,FALSE))</f>
        <v>M</v>
      </c>
      <c r="H54" s="15">
        <v>30</v>
      </c>
      <c r="I54" s="15">
        <v>38</v>
      </c>
      <c r="J54" s="15">
        <v>36</v>
      </c>
      <c r="K54" s="15">
        <v>36</v>
      </c>
      <c r="L54" s="15">
        <v>35</v>
      </c>
      <c r="M54" s="15">
        <v>37</v>
      </c>
      <c r="N54" s="16">
        <f t="shared" si="8"/>
        <v>212</v>
      </c>
      <c r="O54" s="17">
        <f t="shared" si="9"/>
        <v>35.333333333333336</v>
      </c>
      <c r="P54" s="8">
        <v>41</v>
      </c>
      <c r="Q54" s="16">
        <v>6</v>
      </c>
      <c r="R54" s="16">
        <f t="shared" si="6"/>
        <v>8</v>
      </c>
      <c r="S54" s="16">
        <f t="shared" si="7"/>
        <v>2</v>
      </c>
    </row>
    <row r="55" spans="1:19" ht="12.75">
      <c r="A55" s="10">
        <v>53</v>
      </c>
      <c r="B55" s="11" t="str">
        <f>IF(E55=0,".",VLOOKUP($E55,'[1]databáze hráčů'!$B$3:$K$472,2,FALSE))</f>
        <v>Souček</v>
      </c>
      <c r="C55" s="11" t="str">
        <f>IF($E55=0,".",VLOOKUP($E55,'[1]databáze hráčů'!$B$3:$K$472,3,FALSE))</f>
        <v>Pavel</v>
      </c>
      <c r="D55" s="11" t="str">
        <f>IF($E55=0,".",VLOOKUP($E55,'[1]databáze hráčů'!$B$3:$K$472,7,FALSE))</f>
        <v>SK TEMPO Praha</v>
      </c>
      <c r="E55" s="12">
        <v>2773</v>
      </c>
      <c r="F55" s="13" t="s">
        <v>20</v>
      </c>
      <c r="G55" s="14">
        <v>1</v>
      </c>
      <c r="H55" s="15">
        <v>38</v>
      </c>
      <c r="I55" s="15">
        <v>40</v>
      </c>
      <c r="J55" s="15">
        <v>32</v>
      </c>
      <c r="K55" s="15">
        <v>38</v>
      </c>
      <c r="L55" s="15">
        <v>32</v>
      </c>
      <c r="M55" s="15">
        <v>32</v>
      </c>
      <c r="N55" s="16">
        <f t="shared" si="8"/>
        <v>212</v>
      </c>
      <c r="O55" s="17">
        <f t="shared" si="9"/>
        <v>35.333333333333336</v>
      </c>
      <c r="P55" s="8">
        <v>41</v>
      </c>
      <c r="Q55" s="16">
        <v>6</v>
      </c>
      <c r="R55" s="16">
        <f t="shared" si="6"/>
        <v>8</v>
      </c>
      <c r="S55" s="16">
        <f t="shared" si="7"/>
        <v>6</v>
      </c>
    </row>
    <row r="56" spans="1:19" ht="12.75">
      <c r="A56" s="10">
        <v>54</v>
      </c>
      <c r="B56" s="11" t="str">
        <f>IF(E56=0,".",VLOOKUP($E56,'[1]databáze hráčů'!$B$3:$K$472,2,FALSE))</f>
        <v>Poslušný</v>
      </c>
      <c r="C56" s="11" t="str">
        <f>IF($E56=0,".",VLOOKUP($E56,'[1]databáze hráčů'!$B$3:$K$472,3,FALSE))</f>
        <v>Zdeněk</v>
      </c>
      <c r="D56" s="11" t="str">
        <f>IF($E56=0,".",VLOOKUP($E56,'[1]databáze hráčů'!$B$3:$K$472,7,FALSE))</f>
        <v>MG SEBA Tanvald</v>
      </c>
      <c r="E56" s="12">
        <v>861</v>
      </c>
      <c r="F56" s="13" t="s">
        <v>38</v>
      </c>
      <c r="G56" s="14">
        <v>1</v>
      </c>
      <c r="H56" s="15">
        <v>40</v>
      </c>
      <c r="I56" s="15">
        <v>33</v>
      </c>
      <c r="J56" s="15">
        <v>35</v>
      </c>
      <c r="K56" s="15">
        <v>31</v>
      </c>
      <c r="L56" s="15">
        <v>34</v>
      </c>
      <c r="M56" s="15">
        <v>39</v>
      </c>
      <c r="N56" s="16">
        <f t="shared" si="8"/>
        <v>212</v>
      </c>
      <c r="O56" s="17">
        <f t="shared" si="9"/>
        <v>35.333333333333336</v>
      </c>
      <c r="P56" s="8">
        <v>41</v>
      </c>
      <c r="Q56" s="16">
        <v>6</v>
      </c>
      <c r="R56" s="16">
        <f t="shared" si="6"/>
        <v>9</v>
      </c>
      <c r="S56" s="16">
        <f t="shared" si="7"/>
        <v>6</v>
      </c>
    </row>
    <row r="57" spans="1:19" ht="12.75">
      <c r="A57" s="10">
        <v>55</v>
      </c>
      <c r="B57" s="11" t="str">
        <f>IF(E57=0,".",VLOOKUP($E57,'[1]databáze hráčů'!$B$3:$K$472,2,FALSE))</f>
        <v>Novák</v>
      </c>
      <c r="C57" s="11" t="str">
        <f>IF($E57=0,".",VLOOKUP($E57,'[1]databáze hráčů'!$B$3:$K$472,3,FALSE))</f>
        <v>Libor</v>
      </c>
      <c r="D57" s="11" t="str">
        <f>IF($E57=0,".",VLOOKUP($E57,'[1]databáze hráčů'!$B$3:$K$472,7,FALSE))</f>
        <v>MG SEBA Tanvald</v>
      </c>
      <c r="E57" s="12">
        <v>858</v>
      </c>
      <c r="F57" s="13" t="s">
        <v>38</v>
      </c>
      <c r="G57" s="14" t="s">
        <v>20</v>
      </c>
      <c r="H57" s="15">
        <v>38</v>
      </c>
      <c r="I57" s="15">
        <v>33</v>
      </c>
      <c r="J57" s="15">
        <v>31</v>
      </c>
      <c r="K57" s="15">
        <v>37</v>
      </c>
      <c r="L57" s="15">
        <v>38</v>
      </c>
      <c r="M57" s="15">
        <v>36</v>
      </c>
      <c r="N57" s="16">
        <f t="shared" si="8"/>
        <v>213</v>
      </c>
      <c r="O57" s="17">
        <f t="shared" si="9"/>
        <v>35.5</v>
      </c>
      <c r="P57" s="8">
        <v>39</v>
      </c>
      <c r="Q57" s="16">
        <v>6</v>
      </c>
      <c r="R57" s="16">
        <f t="shared" si="6"/>
        <v>7</v>
      </c>
      <c r="S57" s="16">
        <f t="shared" si="7"/>
        <v>5</v>
      </c>
    </row>
    <row r="58" spans="1:19" ht="12.75">
      <c r="A58" s="10">
        <v>56</v>
      </c>
      <c r="B58" s="11" t="s">
        <v>39</v>
      </c>
      <c r="C58" s="11" t="s">
        <v>40</v>
      </c>
      <c r="D58" s="11" t="s">
        <v>41</v>
      </c>
      <c r="E58" s="12">
        <v>3284</v>
      </c>
      <c r="F58" s="13" t="s">
        <v>34</v>
      </c>
      <c r="G58" s="14" t="s">
        <v>20</v>
      </c>
      <c r="H58" s="15">
        <v>37</v>
      </c>
      <c r="I58" s="15">
        <v>39</v>
      </c>
      <c r="J58" s="15">
        <v>37</v>
      </c>
      <c r="K58" s="15">
        <v>34</v>
      </c>
      <c r="L58" s="15">
        <v>38</v>
      </c>
      <c r="M58" s="15">
        <v>28</v>
      </c>
      <c r="N58" s="18">
        <f t="shared" si="8"/>
        <v>213</v>
      </c>
      <c r="O58" s="19">
        <f t="shared" si="9"/>
        <v>35.5</v>
      </c>
      <c r="P58" s="8">
        <v>39</v>
      </c>
      <c r="Q58" s="18">
        <v>6</v>
      </c>
      <c r="R58" s="18">
        <f t="shared" si="6"/>
        <v>11</v>
      </c>
      <c r="S58" s="18">
        <f t="shared" si="7"/>
        <v>4</v>
      </c>
    </row>
    <row r="59" spans="1:19" ht="12.75">
      <c r="A59" s="10">
        <v>57</v>
      </c>
      <c r="B59" s="11" t="str">
        <f>IF(E59=0,".",VLOOKUP($E59,'[1]databáze hráčů'!$B$3:$K$472,2,FALSE))</f>
        <v>Martínek</v>
      </c>
      <c r="C59" s="11" t="str">
        <f>IF($E59=0,".",VLOOKUP($E59,'[1]databáze hráčů'!$B$3:$K$472,3,FALSE))</f>
        <v>Ivo</v>
      </c>
      <c r="D59" s="11" t="str">
        <f>IF($E59=0,".",VLOOKUP($E59,'[1]databáze hráčů'!$B$3:$K$472,7,FALSE))</f>
        <v>MGC Hradečtí Orli</v>
      </c>
      <c r="E59" s="12">
        <v>1735</v>
      </c>
      <c r="F59" s="13" t="s">
        <v>36</v>
      </c>
      <c r="G59" s="14">
        <v>1</v>
      </c>
      <c r="H59" s="15">
        <v>35</v>
      </c>
      <c r="I59" s="15">
        <v>37</v>
      </c>
      <c r="J59" s="15">
        <v>39</v>
      </c>
      <c r="K59" s="15">
        <v>38</v>
      </c>
      <c r="L59" s="15">
        <v>33</v>
      </c>
      <c r="M59" s="15">
        <v>32</v>
      </c>
      <c r="N59" s="18">
        <f t="shared" si="8"/>
        <v>214</v>
      </c>
      <c r="O59" s="19">
        <f t="shared" si="9"/>
        <v>35.666666666666664</v>
      </c>
      <c r="P59" s="8">
        <v>38</v>
      </c>
      <c r="Q59" s="18">
        <v>6</v>
      </c>
      <c r="R59" s="18">
        <f t="shared" si="6"/>
        <v>7</v>
      </c>
      <c r="S59" s="18">
        <f t="shared" si="7"/>
        <v>5</v>
      </c>
    </row>
    <row r="60" spans="1:19" ht="12.75">
      <c r="A60" s="10">
        <v>58</v>
      </c>
      <c r="B60" s="11" t="str">
        <f>IF(E60=0,".",VLOOKUP($E60,'[1]databáze hráčů'!$B$3:$K$472,2,FALSE))</f>
        <v>Kouřilová</v>
      </c>
      <c r="C60" s="11" t="str">
        <f>IF($E60=0,".",VLOOKUP($E60,'[1]databáze hráčů'!$B$3:$K$472,3,FALSE))</f>
        <v>Petra</v>
      </c>
      <c r="D60" s="11" t="str">
        <f>IF($E60=0,".",VLOOKUP($E60,'[1]databáze hráčů'!$B$3:$K$472,7,FALSE))</f>
        <v>1. DGC Bystřice p. H.</v>
      </c>
      <c r="E60" s="12">
        <v>2204</v>
      </c>
      <c r="F60" s="13" t="str">
        <f>IF($E60=0,".",VLOOKUP($E60,'[1]databáze hráčů'!$B$3:$K$472,4,FALSE))</f>
        <v>Z</v>
      </c>
      <c r="G60" s="14">
        <f>IF($E60=0,".",VLOOKUP($E60,'[1]databáze hráčů'!$B$3:$K$472,8,FALSE))</f>
        <v>1</v>
      </c>
      <c r="H60" s="15">
        <v>42</v>
      </c>
      <c r="I60" s="15">
        <v>41</v>
      </c>
      <c r="J60" s="15">
        <v>32</v>
      </c>
      <c r="K60" s="15">
        <v>33</v>
      </c>
      <c r="L60" s="15">
        <v>30</v>
      </c>
      <c r="M60" s="15">
        <v>36</v>
      </c>
      <c r="N60" s="18">
        <f t="shared" si="8"/>
        <v>214</v>
      </c>
      <c r="O60" s="19">
        <f t="shared" si="9"/>
        <v>35.666666666666664</v>
      </c>
      <c r="P60" s="8">
        <v>38</v>
      </c>
      <c r="Q60" s="18">
        <v>6</v>
      </c>
      <c r="R60" s="18">
        <f t="shared" si="6"/>
        <v>12</v>
      </c>
      <c r="S60" s="18">
        <f t="shared" si="7"/>
        <v>9</v>
      </c>
    </row>
    <row r="61" spans="1:19" ht="12.75">
      <c r="A61" s="10">
        <v>59</v>
      </c>
      <c r="B61" s="11" t="str">
        <f>IF(E61=0,".",VLOOKUP($E61,'[1]databáze hráčů'!$B$3:$K$472,2,FALSE))</f>
        <v>Smejkal</v>
      </c>
      <c r="C61" s="11" t="str">
        <f>IF($E61=0,".",VLOOKUP($E61,'[1]databáze hráčů'!$B$3:$K$472,3,FALSE))</f>
        <v>Marek</v>
      </c>
      <c r="D61" s="11" t="s">
        <v>99</v>
      </c>
      <c r="E61" s="12">
        <v>2798</v>
      </c>
      <c r="F61" s="13" t="s">
        <v>37</v>
      </c>
      <c r="G61" s="14" t="str">
        <f>IF($E61=0,".",VLOOKUP($E61,'[1]databáze hráčů'!$B$3:$K$472,8,FALSE))</f>
        <v>M</v>
      </c>
      <c r="H61" s="15">
        <v>39</v>
      </c>
      <c r="I61" s="15">
        <v>38</v>
      </c>
      <c r="J61" s="15">
        <v>29</v>
      </c>
      <c r="K61" s="15">
        <v>34</v>
      </c>
      <c r="L61" s="15">
        <v>36</v>
      </c>
      <c r="M61" s="15">
        <v>39</v>
      </c>
      <c r="N61" s="18">
        <f t="shared" si="8"/>
        <v>215</v>
      </c>
      <c r="O61" s="19">
        <f t="shared" si="9"/>
        <v>35.833333333333336</v>
      </c>
      <c r="P61" s="8">
        <v>36</v>
      </c>
      <c r="Q61" s="18">
        <v>6</v>
      </c>
      <c r="R61" s="18">
        <f t="shared" si="6"/>
        <v>10</v>
      </c>
      <c r="S61" s="18">
        <f t="shared" si="7"/>
        <v>5</v>
      </c>
    </row>
    <row r="62" spans="1:19" ht="12.75">
      <c r="A62" s="10">
        <v>60</v>
      </c>
      <c r="B62" s="11" t="s">
        <v>42</v>
      </c>
      <c r="C62" s="11" t="str">
        <f>IF($E62=0,".",VLOOKUP($E62,'[1]databáze hráčů'!$B$3:$K$472,3,FALSE))</f>
        <v>Dagmar</v>
      </c>
      <c r="D62" s="11" t="s">
        <v>43</v>
      </c>
      <c r="E62" s="12">
        <v>597</v>
      </c>
      <c r="F62" s="13" t="s">
        <v>32</v>
      </c>
      <c r="G62" s="14" t="str">
        <f>IF($E62=0,".",VLOOKUP($E62,'[1]databáze hráčů'!$B$3:$K$472,8,FALSE))</f>
        <v>M</v>
      </c>
      <c r="H62" s="15">
        <v>44</v>
      </c>
      <c r="I62" s="15">
        <v>34</v>
      </c>
      <c r="J62" s="15">
        <v>35</v>
      </c>
      <c r="K62" s="15">
        <v>32</v>
      </c>
      <c r="L62" s="15">
        <v>38</v>
      </c>
      <c r="M62" s="15">
        <v>33</v>
      </c>
      <c r="N62" s="18">
        <f t="shared" si="8"/>
        <v>216</v>
      </c>
      <c r="O62" s="19">
        <f t="shared" si="9"/>
        <v>36</v>
      </c>
      <c r="P62" s="8">
        <v>35</v>
      </c>
      <c r="Q62" s="18">
        <v>6</v>
      </c>
      <c r="R62" s="18">
        <f t="shared" si="6"/>
        <v>12</v>
      </c>
      <c r="S62" s="18">
        <f t="shared" si="7"/>
        <v>5</v>
      </c>
    </row>
    <row r="63" spans="1:19" ht="12.75">
      <c r="A63" s="10">
        <v>61</v>
      </c>
      <c r="B63" s="11" t="str">
        <f>IF(E63=0,".",VLOOKUP($E63,'[1]databáze hráčů'!$B$3:$K$472,2,FALSE))</f>
        <v>Mužík</v>
      </c>
      <c r="C63" s="11" t="str">
        <f>IF($E63=0,".",VLOOKUP($E63,'[1]databáze hráčů'!$B$3:$K$472,3,FALSE))</f>
        <v>Pavel</v>
      </c>
      <c r="D63" s="11" t="s">
        <v>23</v>
      </c>
      <c r="E63" s="12">
        <v>833</v>
      </c>
      <c r="F63" s="13" t="s">
        <v>38</v>
      </c>
      <c r="G63" s="14">
        <v>2</v>
      </c>
      <c r="H63" s="15">
        <v>37</v>
      </c>
      <c r="I63" s="15">
        <v>32</v>
      </c>
      <c r="J63" s="15">
        <v>38</v>
      </c>
      <c r="K63" s="15">
        <v>30</v>
      </c>
      <c r="L63" s="15">
        <v>40</v>
      </c>
      <c r="M63" s="15">
        <v>40</v>
      </c>
      <c r="N63" s="18">
        <f t="shared" si="8"/>
        <v>217</v>
      </c>
      <c r="O63" s="19">
        <f t="shared" si="9"/>
        <v>36.166666666666664</v>
      </c>
      <c r="P63" s="8">
        <v>33</v>
      </c>
      <c r="Q63" s="18">
        <v>6</v>
      </c>
      <c r="R63" s="18">
        <f t="shared" si="6"/>
        <v>10</v>
      </c>
      <c r="S63" s="18">
        <f t="shared" si="7"/>
        <v>8</v>
      </c>
    </row>
    <row r="64" spans="1:19" ht="12.75">
      <c r="A64" s="10">
        <v>62</v>
      </c>
      <c r="B64" s="11" t="str">
        <f>IF(E64=0,".",VLOOKUP($E64,'[1]databáze hráčů'!$B$3:$K$472,2,FALSE))</f>
        <v>Bednář</v>
      </c>
      <c r="C64" s="11" t="str">
        <f>IF($E64=0,".",VLOOKUP($E64,'[1]databáze hráčů'!$B$3:$K$472,3,FALSE))</f>
        <v>Petr</v>
      </c>
      <c r="D64" s="11" t="s">
        <v>44</v>
      </c>
      <c r="E64" s="12">
        <v>3080</v>
      </c>
      <c r="F64" s="13" t="s">
        <v>37</v>
      </c>
      <c r="G64" s="14">
        <f>IF($E64=0,".",VLOOKUP($E64,'[1]databáze hráčů'!$B$3:$K$472,8,FALSE))</f>
        <v>1</v>
      </c>
      <c r="H64" s="15">
        <v>36</v>
      </c>
      <c r="I64" s="15">
        <v>34</v>
      </c>
      <c r="J64" s="15">
        <v>36</v>
      </c>
      <c r="K64" s="15">
        <v>37</v>
      </c>
      <c r="L64" s="15">
        <v>38</v>
      </c>
      <c r="M64" s="15">
        <v>37</v>
      </c>
      <c r="N64" s="18">
        <f t="shared" si="8"/>
        <v>218</v>
      </c>
      <c r="O64" s="19">
        <f t="shared" si="9"/>
        <v>36.333333333333336</v>
      </c>
      <c r="P64" s="8">
        <v>32</v>
      </c>
      <c r="Q64" s="18">
        <v>6</v>
      </c>
      <c r="R64" s="18">
        <f t="shared" si="6"/>
        <v>4</v>
      </c>
      <c r="S64" s="18">
        <f t="shared" si="7"/>
        <v>1</v>
      </c>
    </row>
    <row r="65" spans="1:19" ht="12.75">
      <c r="A65" s="10">
        <v>63</v>
      </c>
      <c r="B65" s="11" t="str">
        <f>IF(E65=0,".",VLOOKUP($E65,'[1]databáze hráčů'!$B$3:$K$472,2,FALSE))</f>
        <v>Pergl</v>
      </c>
      <c r="C65" s="11" t="str">
        <f>IF($E65=0,".",VLOOKUP($E65,'[1]databáze hráčů'!$B$3:$K$472,3,FALSE))</f>
        <v>Jan</v>
      </c>
      <c r="D65" s="11" t="str">
        <f>IF($E65=0,".",VLOOKUP($E65,'[1]databáze hráčů'!$B$3:$K$472,7,FALSE))</f>
        <v>SMG 2000 Ústí n. L.</v>
      </c>
      <c r="E65" s="12">
        <v>552</v>
      </c>
      <c r="F65" s="13" t="str">
        <f>IF($E65=0,".",VLOOKUP($E65,'[1]databáze hráčů'!$B$3:$K$472,4,FALSE))</f>
        <v>M</v>
      </c>
      <c r="G65" s="14">
        <v>1</v>
      </c>
      <c r="H65" s="15">
        <v>39</v>
      </c>
      <c r="I65" s="15">
        <v>38</v>
      </c>
      <c r="J65" s="15">
        <v>38</v>
      </c>
      <c r="K65" s="15">
        <v>37</v>
      </c>
      <c r="L65" s="15">
        <v>35</v>
      </c>
      <c r="M65" s="15">
        <v>31</v>
      </c>
      <c r="N65" s="18">
        <f t="shared" si="8"/>
        <v>218</v>
      </c>
      <c r="O65" s="19">
        <f t="shared" si="9"/>
        <v>36.333333333333336</v>
      </c>
      <c r="P65" s="8">
        <v>32</v>
      </c>
      <c r="Q65" s="18">
        <v>6</v>
      </c>
      <c r="R65" s="18">
        <f t="shared" si="6"/>
        <v>8</v>
      </c>
      <c r="S65" s="18">
        <f t="shared" si="7"/>
        <v>3</v>
      </c>
    </row>
    <row r="66" spans="1:19" ht="12.75">
      <c r="A66" s="10">
        <v>64</v>
      </c>
      <c r="B66" s="11" t="str">
        <f>IF(E66=0,".",VLOOKUP($E66,'[1]databáze hráčů'!$B$3:$K$472,2,FALSE))</f>
        <v>Žaloudek</v>
      </c>
      <c r="C66" s="11" t="str">
        <f>IF($E66=0,".",VLOOKUP($E66,'[1]databáze hráčů'!$B$3:$K$472,3,FALSE))</f>
        <v>Martin</v>
      </c>
      <c r="D66" s="11" t="str">
        <f>IF($E66=0,".",VLOOKUP($E66,'[1]databáze hráčů'!$B$3:$K$472,7,FALSE))</f>
        <v>MGC 90 Brno</v>
      </c>
      <c r="E66" s="12">
        <v>1893</v>
      </c>
      <c r="F66" s="13" t="str">
        <f>IF($E66=0,".",VLOOKUP($E66,'[1]databáze hráčů'!$B$3:$K$472,4,FALSE))</f>
        <v>M</v>
      </c>
      <c r="G66" s="14">
        <v>1</v>
      </c>
      <c r="H66" s="15">
        <v>36</v>
      </c>
      <c r="I66" s="15">
        <v>37</v>
      </c>
      <c r="J66" s="15">
        <v>40</v>
      </c>
      <c r="K66" s="15">
        <v>32</v>
      </c>
      <c r="L66" s="15">
        <v>38</v>
      </c>
      <c r="M66" s="15">
        <v>35</v>
      </c>
      <c r="N66" s="18">
        <f t="shared" si="8"/>
        <v>218</v>
      </c>
      <c r="O66" s="19">
        <f t="shared" si="9"/>
        <v>36.333333333333336</v>
      </c>
      <c r="P66" s="8">
        <v>32</v>
      </c>
      <c r="Q66" s="18">
        <v>6</v>
      </c>
      <c r="R66" s="18">
        <f t="shared" si="6"/>
        <v>8</v>
      </c>
      <c r="S66" s="18">
        <f t="shared" si="7"/>
        <v>3</v>
      </c>
    </row>
    <row r="67" spans="1:19" ht="12.75">
      <c r="A67" s="10">
        <v>65</v>
      </c>
      <c r="B67" s="11" t="str">
        <f>IF(E67=0,".",VLOOKUP($E67,'[1]databáze hráčů'!$B$3:$K$472,2,FALSE))</f>
        <v>Vávra</v>
      </c>
      <c r="C67" s="11" t="str">
        <f>IF($E67=0,".",VLOOKUP($E67,'[1]databáze hráčů'!$B$3:$K$472,3,FALSE))</f>
        <v>Zdeněk</v>
      </c>
      <c r="D67" s="11" t="str">
        <f>IF($E67=0,".",VLOOKUP($E67,'[1]databáze hráčů'!$B$3:$K$472,7,FALSE))</f>
        <v>SMG 2000 Ústí n. L.</v>
      </c>
      <c r="E67" s="12">
        <v>358</v>
      </c>
      <c r="F67" s="13" t="str">
        <f>IF($E67=0,".",VLOOKUP($E67,'[1]databáze hráčů'!$B$3:$K$472,4,FALSE))</f>
        <v>S</v>
      </c>
      <c r="G67" s="14">
        <v>1</v>
      </c>
      <c r="H67" s="15">
        <v>33</v>
      </c>
      <c r="I67" s="15">
        <v>35</v>
      </c>
      <c r="J67" s="15">
        <v>44</v>
      </c>
      <c r="K67" s="15">
        <v>37</v>
      </c>
      <c r="L67" s="15">
        <v>36</v>
      </c>
      <c r="M67" s="15">
        <v>34</v>
      </c>
      <c r="N67" s="18">
        <f t="shared" si="8"/>
        <v>219</v>
      </c>
      <c r="O67" s="19">
        <f t="shared" si="9"/>
        <v>36.5</v>
      </c>
      <c r="P67" s="8">
        <v>30</v>
      </c>
      <c r="Q67" s="18">
        <v>6</v>
      </c>
      <c r="R67" s="18">
        <f aca="true" t="shared" si="10" ref="R67:R90">MAX($H67:$M67)-MIN($H67:$M67)</f>
        <v>11</v>
      </c>
      <c r="S67" s="18">
        <f aca="true" t="shared" si="11" ref="S67:S90">LARGE($H67:$M67,2)-SMALL($H67:$M67,2)</f>
        <v>3</v>
      </c>
    </row>
    <row r="68" spans="1:19" ht="12.75">
      <c r="A68" s="10">
        <v>66</v>
      </c>
      <c r="B68" s="11" t="str">
        <f>IF(E68=0,".",VLOOKUP($E68,'[1]databáze hráčů'!$B$3:$K$472,2,FALSE))</f>
        <v>Petrů</v>
      </c>
      <c r="C68" s="11" t="str">
        <f>IF($E68=0,".",VLOOKUP($E68,'[1]databáze hráčů'!$B$3:$K$472,3,FALSE))</f>
        <v>Martin</v>
      </c>
      <c r="D68" s="11" t="s">
        <v>45</v>
      </c>
      <c r="E68" s="12">
        <v>3070</v>
      </c>
      <c r="F68" s="13" t="str">
        <f>IF($E68=0,".",VLOOKUP($E68,'[1]databáze hráčů'!$B$3:$K$472,4,FALSE))</f>
        <v>J</v>
      </c>
      <c r="G68" s="14">
        <v>2</v>
      </c>
      <c r="H68" s="15">
        <v>36</v>
      </c>
      <c r="I68" s="15">
        <v>41</v>
      </c>
      <c r="J68" s="15">
        <v>36</v>
      </c>
      <c r="K68" s="15">
        <v>37</v>
      </c>
      <c r="L68" s="15">
        <v>34</v>
      </c>
      <c r="M68" s="15">
        <v>36</v>
      </c>
      <c r="N68" s="18">
        <f t="shared" si="8"/>
        <v>220</v>
      </c>
      <c r="O68" s="19">
        <f t="shared" si="9"/>
        <v>36.666666666666664</v>
      </c>
      <c r="P68" s="8">
        <v>29</v>
      </c>
      <c r="Q68" s="18">
        <v>6</v>
      </c>
      <c r="R68" s="18">
        <f t="shared" si="10"/>
        <v>7</v>
      </c>
      <c r="S68" s="18">
        <f t="shared" si="11"/>
        <v>1</v>
      </c>
    </row>
    <row r="69" spans="1:19" ht="12.75">
      <c r="A69" s="10">
        <v>67</v>
      </c>
      <c r="B69" s="11" t="str">
        <f>IF(E69=0,".",VLOOKUP($E69,'[1]databáze hráčů'!$B$3:$K$472,2,FALSE))</f>
        <v>Rimpler</v>
      </c>
      <c r="C69" s="11" t="str">
        <f>IF($E69=0,".",VLOOKUP($E69,'[1]databáze hráčů'!$B$3:$K$472,3,FALSE))</f>
        <v>Josef</v>
      </c>
      <c r="D69" s="11" t="str">
        <f>IF($E69=0,".",VLOOKUP($E69,'[1]databáze hráčů'!$B$3:$K$472,7,FALSE))</f>
        <v>MGC Jedovnice</v>
      </c>
      <c r="E69" s="12">
        <v>2596</v>
      </c>
      <c r="F69" s="13" t="s">
        <v>38</v>
      </c>
      <c r="G69" s="14">
        <f>IF($E69=0,".",VLOOKUP($E69,'[1]databáze hráčů'!$B$3:$K$472,8,FALSE))</f>
        <v>1</v>
      </c>
      <c r="H69" s="15">
        <v>39</v>
      </c>
      <c r="I69" s="15">
        <v>41</v>
      </c>
      <c r="J69" s="15">
        <v>36</v>
      </c>
      <c r="K69" s="15">
        <v>36</v>
      </c>
      <c r="L69" s="15">
        <v>32</v>
      </c>
      <c r="M69" s="15">
        <v>36</v>
      </c>
      <c r="N69" s="18">
        <f t="shared" si="8"/>
        <v>220</v>
      </c>
      <c r="O69" s="19">
        <f t="shared" si="9"/>
        <v>36.666666666666664</v>
      </c>
      <c r="P69" s="8">
        <v>29</v>
      </c>
      <c r="Q69" s="18">
        <v>6</v>
      </c>
      <c r="R69" s="18">
        <f t="shared" si="10"/>
        <v>9</v>
      </c>
      <c r="S69" s="18">
        <f t="shared" si="11"/>
        <v>3</v>
      </c>
    </row>
    <row r="70" spans="1:19" ht="12.75">
      <c r="A70" s="10">
        <v>68</v>
      </c>
      <c r="B70" s="11" t="str">
        <f>IF(E70=0,".",VLOOKUP($E70,'[1]databáze hráčů'!$B$3:$K$472,2,FALSE))</f>
        <v>Kadaníková</v>
      </c>
      <c r="C70" s="11" t="str">
        <f>IF($E70=0,".",VLOOKUP($E70,'[1]databáze hráčů'!$B$3:$K$472,3,FALSE))</f>
        <v>Pavla</v>
      </c>
      <c r="D70" s="11" t="str">
        <f>IF($E70=0,".",VLOOKUP($E70,'[1]databáze hráčů'!$B$3:$K$472,7,FALSE))</f>
        <v>MGC Hradečtí Orli</v>
      </c>
      <c r="E70" s="12">
        <v>3278</v>
      </c>
      <c r="F70" s="13" t="s">
        <v>46</v>
      </c>
      <c r="G70" s="14">
        <v>2</v>
      </c>
      <c r="H70" s="15">
        <v>42</v>
      </c>
      <c r="I70" s="15">
        <v>39</v>
      </c>
      <c r="J70" s="15">
        <v>38</v>
      </c>
      <c r="K70" s="15">
        <v>41</v>
      </c>
      <c r="L70" s="15">
        <v>30</v>
      </c>
      <c r="M70" s="15">
        <v>35</v>
      </c>
      <c r="N70" s="18">
        <f t="shared" si="8"/>
        <v>225</v>
      </c>
      <c r="O70" s="19">
        <f t="shared" si="9"/>
        <v>37.5</v>
      </c>
      <c r="P70" s="8">
        <v>21</v>
      </c>
      <c r="Q70" s="18">
        <v>6</v>
      </c>
      <c r="R70" s="18">
        <f t="shared" si="10"/>
        <v>12</v>
      </c>
      <c r="S70" s="18">
        <f t="shared" si="11"/>
        <v>6</v>
      </c>
    </row>
    <row r="71" spans="1:19" ht="12.75">
      <c r="A71" s="10">
        <v>69</v>
      </c>
      <c r="B71" s="11" t="str">
        <f>IF(E71=0,".",VLOOKUP($E71,'[1]databáze hráčů'!$B$3:$K$472,2,FALSE))</f>
        <v>Henklová</v>
      </c>
      <c r="C71" s="11" t="str">
        <f>IF($E71=0,".",VLOOKUP($E71,'[1]databáze hráčů'!$B$3:$K$472,3,FALSE))</f>
        <v>Danuše</v>
      </c>
      <c r="D71" s="11" t="str">
        <f>IF($E71=0,".",VLOOKUP($E71,'[1]databáze hráčů'!$B$3:$K$472,7,FALSE))</f>
        <v>MGC Olomouc</v>
      </c>
      <c r="E71" s="12">
        <v>369</v>
      </c>
      <c r="F71" s="13" t="s">
        <v>32</v>
      </c>
      <c r="G71" s="14">
        <f>IF($E71=0,".",VLOOKUP($E71,'[1]databáze hráčů'!$B$3:$K$472,8,FALSE))</f>
        <v>1</v>
      </c>
      <c r="H71" s="15">
        <v>41</v>
      </c>
      <c r="I71" s="15">
        <v>36</v>
      </c>
      <c r="J71" s="15">
        <v>32</v>
      </c>
      <c r="K71" s="15">
        <v>39</v>
      </c>
      <c r="L71" s="15">
        <v>39</v>
      </c>
      <c r="M71" s="15">
        <v>39</v>
      </c>
      <c r="N71" s="18">
        <f t="shared" si="8"/>
        <v>226</v>
      </c>
      <c r="O71" s="19">
        <f t="shared" si="9"/>
        <v>37.666666666666664</v>
      </c>
      <c r="P71" s="8">
        <v>20</v>
      </c>
      <c r="Q71" s="18">
        <v>6</v>
      </c>
      <c r="R71" s="18">
        <f t="shared" si="10"/>
        <v>9</v>
      </c>
      <c r="S71" s="18">
        <f t="shared" si="11"/>
        <v>3</v>
      </c>
    </row>
    <row r="72" spans="1:19" ht="12.75">
      <c r="A72" s="10">
        <v>70</v>
      </c>
      <c r="B72" s="11" t="str">
        <f>IF(E72=0,".",VLOOKUP($E72,'[1]databáze hráčů'!$B$3:$K$472,2,FALSE))</f>
        <v>Doležálek</v>
      </c>
      <c r="C72" s="11" t="str">
        <f>IF($E72=0,".",VLOOKUP($E72,'[1]databáze hráčů'!$B$3:$K$472,3,FALSE))</f>
        <v>Adam</v>
      </c>
      <c r="D72" s="11" t="str">
        <f>IF($E72=0,".",VLOOKUP($E72,'[1]databáze hráčů'!$B$3:$K$472,7,FALSE))</f>
        <v>SK Mlýn Přerov</v>
      </c>
      <c r="E72" s="12">
        <v>3019</v>
      </c>
      <c r="F72" s="13" t="s">
        <v>34</v>
      </c>
      <c r="G72" s="14">
        <v>1</v>
      </c>
      <c r="H72" s="15">
        <v>31</v>
      </c>
      <c r="I72" s="15">
        <v>37</v>
      </c>
      <c r="J72" s="15">
        <v>35</v>
      </c>
      <c r="K72" s="15">
        <v>47</v>
      </c>
      <c r="L72" s="15">
        <v>42</v>
      </c>
      <c r="M72" s="15">
        <v>35</v>
      </c>
      <c r="N72" s="18">
        <f t="shared" si="8"/>
        <v>227</v>
      </c>
      <c r="O72" s="19">
        <f t="shared" si="9"/>
        <v>37.833333333333336</v>
      </c>
      <c r="P72" s="8">
        <v>18</v>
      </c>
      <c r="Q72" s="18">
        <v>6</v>
      </c>
      <c r="R72" s="18">
        <f t="shared" si="10"/>
        <v>16</v>
      </c>
      <c r="S72" s="18">
        <f t="shared" si="11"/>
        <v>7</v>
      </c>
    </row>
    <row r="73" spans="1:19" ht="12.75">
      <c r="A73" s="10">
        <v>71</v>
      </c>
      <c r="B73" s="11" t="str">
        <f>IF(E73=0,".",VLOOKUP($E73,'[1]databáze hráčů'!$B$3:$K$472,2,FALSE))</f>
        <v>Nakládalová</v>
      </c>
      <c r="C73" s="11" t="str">
        <f>IF($E73=0,".",VLOOKUP($E73,'[1]databáze hráčů'!$B$3:$K$472,3,FALSE))</f>
        <v>Jana</v>
      </c>
      <c r="D73" s="11" t="str">
        <f>IF($E73=0,".",VLOOKUP($E73,'[1]databáze hráčů'!$B$3:$K$472,7,FALSE))</f>
        <v>MGC Holešov</v>
      </c>
      <c r="E73" s="12">
        <v>2911</v>
      </c>
      <c r="F73" s="13" t="s">
        <v>46</v>
      </c>
      <c r="G73" s="14" t="s">
        <v>20</v>
      </c>
      <c r="H73" s="15">
        <v>36</v>
      </c>
      <c r="I73" s="15">
        <v>38</v>
      </c>
      <c r="J73" s="15">
        <v>39</v>
      </c>
      <c r="K73" s="15">
        <v>45</v>
      </c>
      <c r="L73" s="15">
        <v>39</v>
      </c>
      <c r="M73" s="15">
        <v>32</v>
      </c>
      <c r="N73" s="18">
        <f t="shared" si="8"/>
        <v>229</v>
      </c>
      <c r="O73" s="19">
        <f t="shared" si="9"/>
        <v>38.166666666666664</v>
      </c>
      <c r="P73" s="8">
        <v>15</v>
      </c>
      <c r="Q73" s="18">
        <v>6</v>
      </c>
      <c r="R73" s="18">
        <f t="shared" si="10"/>
        <v>13</v>
      </c>
      <c r="S73" s="18">
        <f t="shared" si="11"/>
        <v>3</v>
      </c>
    </row>
    <row r="74" spans="1:19" ht="12.75">
      <c r="A74" s="10">
        <v>72</v>
      </c>
      <c r="B74" s="11" t="str">
        <f>IF(E74=0,".",VLOOKUP($E74,'[1]databáze hráčů'!$B$3:$K$472,2,FALSE))</f>
        <v>Satoránský</v>
      </c>
      <c r="C74" s="11" t="str">
        <f>IF($E74=0,".",VLOOKUP($E74,'[1]databáze hráčů'!$B$3:$K$472,3,FALSE))</f>
        <v>Milan</v>
      </c>
      <c r="D74" s="11" t="str">
        <f>IF($E74=0,".",VLOOKUP($E74,'[1]databáze hráčů'!$B$3:$K$472,7,FALSE))</f>
        <v>SK TEMPO Praha</v>
      </c>
      <c r="E74" s="12">
        <v>2883</v>
      </c>
      <c r="F74" s="13" t="str">
        <f>IF($E74=0,".",VLOOKUP($E74,'[1]databáze hráčů'!$B$3:$K$472,4,FALSE))</f>
        <v>M</v>
      </c>
      <c r="G74" s="14">
        <v>2</v>
      </c>
      <c r="H74" s="15">
        <v>43</v>
      </c>
      <c r="I74" s="15">
        <v>39</v>
      </c>
      <c r="J74" s="15">
        <v>35</v>
      </c>
      <c r="K74" s="15">
        <v>39</v>
      </c>
      <c r="L74" s="15">
        <v>39</v>
      </c>
      <c r="M74" s="15">
        <v>35</v>
      </c>
      <c r="N74" s="18">
        <f t="shared" si="8"/>
        <v>230</v>
      </c>
      <c r="O74" s="19">
        <f t="shared" si="9"/>
        <v>38.333333333333336</v>
      </c>
      <c r="P74" s="8">
        <v>14</v>
      </c>
      <c r="Q74" s="18">
        <v>6</v>
      </c>
      <c r="R74" s="18">
        <f t="shared" si="10"/>
        <v>8</v>
      </c>
      <c r="S74" s="18">
        <f t="shared" si="11"/>
        <v>4</v>
      </c>
    </row>
    <row r="75" spans="1:19" ht="12.75">
      <c r="A75" s="10">
        <v>73</v>
      </c>
      <c r="B75" s="11" t="str">
        <f>IF(E75=0,".",VLOOKUP($E75,'[1]databáze hráčů'!$B$3:$K$472,2,FALSE))</f>
        <v>Skoupý</v>
      </c>
      <c r="C75" s="11" t="str">
        <f>IF($E75=0,".",VLOOKUP($E75,'[1]databáze hráčů'!$B$3:$K$472,3,FALSE))</f>
        <v>Petr</v>
      </c>
      <c r="D75" s="11" t="s">
        <v>44</v>
      </c>
      <c r="E75" s="12">
        <v>2937</v>
      </c>
      <c r="F75" s="13" t="str">
        <f>IF($E75=0,".",VLOOKUP($E75,'[1]databáze hráčů'!$B$3:$K$472,4,FALSE))</f>
        <v>S</v>
      </c>
      <c r="G75" s="14">
        <v>1</v>
      </c>
      <c r="H75" s="15">
        <v>38</v>
      </c>
      <c r="I75" s="15">
        <v>38</v>
      </c>
      <c r="J75" s="15">
        <v>40</v>
      </c>
      <c r="K75" s="15">
        <v>31</v>
      </c>
      <c r="L75" s="15">
        <v>43</v>
      </c>
      <c r="M75" s="15">
        <v>40</v>
      </c>
      <c r="N75" s="18">
        <f t="shared" si="8"/>
        <v>230</v>
      </c>
      <c r="O75" s="19">
        <f t="shared" si="9"/>
        <v>38.333333333333336</v>
      </c>
      <c r="P75" s="8">
        <v>14</v>
      </c>
      <c r="Q75" s="18">
        <v>6</v>
      </c>
      <c r="R75" s="18">
        <f t="shared" si="10"/>
        <v>12</v>
      </c>
      <c r="S75" s="18">
        <f t="shared" si="11"/>
        <v>2</v>
      </c>
    </row>
    <row r="76" spans="1:19" ht="12.75">
      <c r="A76" s="10">
        <v>74</v>
      </c>
      <c r="B76" s="11" t="str">
        <f>IF(E76=0,".",VLOOKUP($E76,'[1]databáze hráčů'!$B$3:$K$472,2,FALSE))</f>
        <v>Skoupý</v>
      </c>
      <c r="C76" s="11" t="str">
        <f>IF($E76=0,".",VLOOKUP($E76,'[1]databáze hráčů'!$B$3:$K$472,3,FALSE))</f>
        <v>Martin</v>
      </c>
      <c r="D76" s="11" t="s">
        <v>44</v>
      </c>
      <c r="E76" s="12">
        <v>3001</v>
      </c>
      <c r="F76" s="13" t="s">
        <v>37</v>
      </c>
      <c r="G76" s="14">
        <v>1</v>
      </c>
      <c r="H76" s="15">
        <v>42</v>
      </c>
      <c r="I76" s="15">
        <v>34</v>
      </c>
      <c r="J76" s="15">
        <v>34</v>
      </c>
      <c r="K76" s="15">
        <v>44</v>
      </c>
      <c r="L76" s="15">
        <v>40</v>
      </c>
      <c r="M76" s="15">
        <v>39</v>
      </c>
      <c r="N76" s="18">
        <f t="shared" si="8"/>
        <v>233</v>
      </c>
      <c r="O76" s="19">
        <f t="shared" si="9"/>
        <v>38.833333333333336</v>
      </c>
      <c r="P76" s="8">
        <v>9</v>
      </c>
      <c r="Q76" s="18">
        <v>6</v>
      </c>
      <c r="R76" s="18">
        <f t="shared" si="10"/>
        <v>10</v>
      </c>
      <c r="S76" s="18">
        <f t="shared" si="11"/>
        <v>8</v>
      </c>
    </row>
    <row r="77" spans="1:19" ht="12.75">
      <c r="A77" s="10">
        <v>75</v>
      </c>
      <c r="B77" s="11" t="str">
        <f>IF(E77=0,".",VLOOKUP($E77,'[1]databáze hráčů'!$B$3:$K$472,2,FALSE))</f>
        <v>Bláha</v>
      </c>
      <c r="C77" s="11" t="str">
        <f>IF($E77=0,".",VLOOKUP($E77,'[1]databáze hráčů'!$B$3:$K$472,3,FALSE))</f>
        <v>Milan</v>
      </c>
      <c r="D77" s="11" t="str">
        <f>IF($E77=0,".",VLOOKUP($E77,'[1]databáze hráčů'!$B$3:$K$472,7,FALSE))</f>
        <v>GC 85 Rakovník</v>
      </c>
      <c r="E77" s="12">
        <v>1099</v>
      </c>
      <c r="F77" s="13" t="str">
        <f>IF($E77=0,".",VLOOKUP($E77,'[1]databáze hráčů'!$B$3:$K$472,4,FALSE))</f>
        <v>S</v>
      </c>
      <c r="G77" s="14">
        <v>1</v>
      </c>
      <c r="H77" s="15">
        <v>39</v>
      </c>
      <c r="I77" s="15">
        <v>45</v>
      </c>
      <c r="J77" s="15">
        <v>39</v>
      </c>
      <c r="K77" s="15">
        <v>34</v>
      </c>
      <c r="L77" s="15">
        <v>42</v>
      </c>
      <c r="M77" s="15">
        <v>34</v>
      </c>
      <c r="N77" s="18">
        <f t="shared" si="8"/>
        <v>233</v>
      </c>
      <c r="O77" s="19">
        <f t="shared" si="9"/>
        <v>38.833333333333336</v>
      </c>
      <c r="P77" s="8">
        <v>9</v>
      </c>
      <c r="Q77" s="18">
        <v>6</v>
      </c>
      <c r="R77" s="18">
        <f t="shared" si="10"/>
        <v>11</v>
      </c>
      <c r="S77" s="18">
        <f t="shared" si="11"/>
        <v>8</v>
      </c>
    </row>
    <row r="78" spans="1:19" ht="12.75">
      <c r="A78" s="10">
        <v>76</v>
      </c>
      <c r="B78" s="11" t="s">
        <v>47</v>
      </c>
      <c r="C78" s="11" t="s">
        <v>48</v>
      </c>
      <c r="D78" s="11" t="s">
        <v>49</v>
      </c>
      <c r="E78" s="12">
        <v>3312</v>
      </c>
      <c r="F78" s="13" t="s">
        <v>34</v>
      </c>
      <c r="G78" s="14">
        <v>2</v>
      </c>
      <c r="H78" s="15">
        <v>40</v>
      </c>
      <c r="I78" s="15">
        <v>42</v>
      </c>
      <c r="J78" s="15">
        <v>42</v>
      </c>
      <c r="K78" s="15">
        <v>34</v>
      </c>
      <c r="L78" s="15">
        <v>32</v>
      </c>
      <c r="M78" s="15">
        <v>44</v>
      </c>
      <c r="N78" s="18">
        <f t="shared" si="8"/>
        <v>234</v>
      </c>
      <c r="O78" s="19">
        <f t="shared" si="9"/>
        <v>39</v>
      </c>
      <c r="P78" s="8">
        <v>7</v>
      </c>
      <c r="Q78" s="18">
        <v>6</v>
      </c>
      <c r="R78" s="18">
        <f t="shared" si="10"/>
        <v>12</v>
      </c>
      <c r="S78" s="18">
        <f t="shared" si="11"/>
        <v>8</v>
      </c>
    </row>
    <row r="79" spans="1:19" ht="12.75">
      <c r="A79" s="10">
        <v>77</v>
      </c>
      <c r="B79" s="11" t="str">
        <f>IF(E79=0,".",VLOOKUP($E79,'[1]databáze hráčů'!$B$3:$K$472,2,FALSE))</f>
        <v>Vitner</v>
      </c>
      <c r="C79" s="11" t="str">
        <f>IF($E79=0,".",VLOOKUP($E79,'[1]databáze hráčů'!$B$3:$K$472,3,FALSE))</f>
        <v>Václav</v>
      </c>
      <c r="D79" s="11" t="str">
        <f>IF($E79=0,".",VLOOKUP($E79,'[1]databáze hráčů'!$B$3:$K$472,7,FALSE))</f>
        <v>GC 85 Rakovník</v>
      </c>
      <c r="E79" s="12">
        <v>1134</v>
      </c>
      <c r="F79" s="13" t="str">
        <f>IF($E79=0,".",VLOOKUP($E79,'[1]databáze hráčů'!$B$3:$K$472,4,FALSE))</f>
        <v>S</v>
      </c>
      <c r="G79" s="14">
        <v>1</v>
      </c>
      <c r="H79" s="15">
        <v>45</v>
      </c>
      <c r="I79" s="15">
        <v>39</v>
      </c>
      <c r="J79" s="15">
        <v>37</v>
      </c>
      <c r="K79" s="15">
        <v>34</v>
      </c>
      <c r="L79" s="15">
        <v>40</v>
      </c>
      <c r="M79" s="15">
        <v>40</v>
      </c>
      <c r="N79" s="18">
        <f t="shared" si="8"/>
        <v>235</v>
      </c>
      <c r="O79" s="19">
        <f t="shared" si="9"/>
        <v>39.166666666666664</v>
      </c>
      <c r="P79" s="8">
        <v>6</v>
      </c>
      <c r="Q79" s="18">
        <v>6</v>
      </c>
      <c r="R79" s="18">
        <f t="shared" si="10"/>
        <v>11</v>
      </c>
      <c r="S79" s="18">
        <f t="shared" si="11"/>
        <v>3</v>
      </c>
    </row>
    <row r="80" spans="1:19" ht="12.75">
      <c r="A80" s="10">
        <v>78</v>
      </c>
      <c r="B80" s="11" t="str">
        <f>IF(E80=0,".",VLOOKUP($E80,'[1]databáze hráčů'!$B$3:$K$472,2,FALSE))</f>
        <v>Bertels</v>
      </c>
      <c r="C80" s="11" t="str">
        <f>IF($E80=0,".",VLOOKUP($E80,'[1]databáze hráčů'!$B$3:$K$472,3,FALSE))</f>
        <v>David</v>
      </c>
      <c r="D80" s="11" t="str">
        <f>IF($E80=0,".",VLOOKUP($E80,'[1]databáze hráčů'!$B$3:$K$472,7,FALSE))</f>
        <v>MGC Hradečtí Orli</v>
      </c>
      <c r="E80" s="12">
        <v>3047</v>
      </c>
      <c r="F80" s="13" t="str">
        <f>IF($E80=0,".",VLOOKUP($E80,'[1]databáze hráčů'!$B$3:$K$472,4,FALSE))</f>
        <v>J</v>
      </c>
      <c r="G80" s="14">
        <f>IF($E80=0,".",VLOOKUP($E80,'[1]databáze hráčů'!$B$3:$K$472,8,FALSE))</f>
        <v>2</v>
      </c>
      <c r="H80" s="15">
        <v>43</v>
      </c>
      <c r="I80" s="15">
        <v>44</v>
      </c>
      <c r="J80" s="15">
        <v>32</v>
      </c>
      <c r="K80" s="15">
        <v>38</v>
      </c>
      <c r="L80" s="15">
        <v>38</v>
      </c>
      <c r="M80" s="15">
        <v>41</v>
      </c>
      <c r="N80" s="18">
        <f aca="true" t="shared" si="12" ref="N80:N90">SUM(H80:M80)</f>
        <v>236</v>
      </c>
      <c r="O80" s="19">
        <f aca="true" t="shared" si="13" ref="O80:O90">+N80/COUNT(H80:M80)</f>
        <v>39.333333333333336</v>
      </c>
      <c r="P80" s="8">
        <v>4</v>
      </c>
      <c r="Q80" s="18">
        <v>6</v>
      </c>
      <c r="R80" s="18">
        <f t="shared" si="10"/>
        <v>12</v>
      </c>
      <c r="S80" s="18">
        <f t="shared" si="11"/>
        <v>5</v>
      </c>
    </row>
    <row r="81" spans="1:19" ht="12.75">
      <c r="A81" s="10">
        <v>79</v>
      </c>
      <c r="B81" s="11" t="str">
        <f>IF(E81=0,".",VLOOKUP($E81,'[1]databáze hráčů'!$B$3:$K$472,2,FALSE))</f>
        <v>Švehla</v>
      </c>
      <c r="C81" s="11" t="str">
        <f>IF($E81=0,".",VLOOKUP($E81,'[1]databáze hráčů'!$B$3:$K$472,3,FALSE))</f>
        <v> Michal</v>
      </c>
      <c r="D81" s="11" t="str">
        <f>IF($E81=0,".",VLOOKUP($E81,'[1]databáze hráčů'!$B$3:$K$472,7,FALSE))</f>
        <v>MGC 90 Brno</v>
      </c>
      <c r="E81" s="12">
        <v>2189</v>
      </c>
      <c r="F81" s="13" t="str">
        <f>IF($E81=0,".",VLOOKUP($E81,'[1]databáze hráčů'!$B$3:$K$472,4,FALSE))</f>
        <v>M</v>
      </c>
      <c r="G81" s="14">
        <v>2</v>
      </c>
      <c r="H81" s="15">
        <v>36</v>
      </c>
      <c r="I81" s="15">
        <v>48</v>
      </c>
      <c r="J81" s="15">
        <v>37</v>
      </c>
      <c r="K81" s="15">
        <v>32</v>
      </c>
      <c r="L81" s="15">
        <v>44</v>
      </c>
      <c r="M81" s="15">
        <v>39</v>
      </c>
      <c r="N81" s="18">
        <f t="shared" si="12"/>
        <v>236</v>
      </c>
      <c r="O81" s="19">
        <f t="shared" si="13"/>
        <v>39.333333333333336</v>
      </c>
      <c r="P81" s="8">
        <v>4</v>
      </c>
      <c r="Q81" s="18">
        <v>6</v>
      </c>
      <c r="R81" s="18">
        <f t="shared" si="10"/>
        <v>16</v>
      </c>
      <c r="S81" s="18">
        <f t="shared" si="11"/>
        <v>8</v>
      </c>
    </row>
    <row r="82" spans="1:19" ht="12.75">
      <c r="A82" s="10">
        <v>80</v>
      </c>
      <c r="B82" s="11" t="str">
        <f>IF(E82=0,".",VLOOKUP($E82,'[1]databáze hráčů'!$B$3:$K$472,2,FALSE))</f>
        <v>Vlček</v>
      </c>
      <c r="C82" s="11" t="str">
        <f>IF($E82=0,".",VLOOKUP($E82,'[1]databáze hráčů'!$B$3:$K$472,3,FALSE))</f>
        <v>Marek</v>
      </c>
      <c r="D82" s="11" t="str">
        <f>IF($E82=0,".",VLOOKUP($E82,'[1]databáze hráčů'!$B$3:$K$472,7,FALSE))</f>
        <v>MGC Hradečtí Orli</v>
      </c>
      <c r="E82" s="12">
        <v>3091</v>
      </c>
      <c r="F82" s="13" t="s">
        <v>34</v>
      </c>
      <c r="G82" s="14" t="s">
        <v>20</v>
      </c>
      <c r="H82" s="15">
        <v>39</v>
      </c>
      <c r="I82" s="15">
        <v>39</v>
      </c>
      <c r="J82" s="15">
        <v>38</v>
      </c>
      <c r="K82" s="15">
        <v>33</v>
      </c>
      <c r="L82" s="15">
        <v>47</v>
      </c>
      <c r="M82" s="15">
        <v>45</v>
      </c>
      <c r="N82" s="18">
        <f t="shared" si="12"/>
        <v>241</v>
      </c>
      <c r="O82" s="19">
        <f t="shared" si="13"/>
        <v>40.166666666666664</v>
      </c>
      <c r="P82" s="8">
        <v>0</v>
      </c>
      <c r="Q82" s="18">
        <v>6</v>
      </c>
      <c r="R82" s="18">
        <f t="shared" si="10"/>
        <v>14</v>
      </c>
      <c r="S82" s="18">
        <f t="shared" si="11"/>
        <v>7</v>
      </c>
    </row>
    <row r="83" spans="1:19" ht="12.75">
      <c r="A83" s="10">
        <v>81</v>
      </c>
      <c r="B83" s="11" t="str">
        <f>IF(E83=0,".",VLOOKUP($E83,'[1]databáze hráčů'!$B$3:$K$472,2,FALSE))</f>
        <v>Rosendorf</v>
      </c>
      <c r="C83" s="11" t="str">
        <f>IF($E83=0,".",VLOOKUP($E83,'[1]databáze hráčů'!$B$3:$K$472,3,FALSE))</f>
        <v>Karel</v>
      </c>
      <c r="D83" s="11" t="str">
        <f>IF($E83=0,".",VLOOKUP($E83,'[1]databáze hráčů'!$B$3:$K$472,7,FALSE))</f>
        <v>SMG 2000 Ústí n. L.</v>
      </c>
      <c r="E83" s="12">
        <v>355</v>
      </c>
      <c r="F83" s="13" t="s">
        <v>38</v>
      </c>
      <c r="G83" s="14">
        <f>IF($E83=0,".",VLOOKUP($E83,'[1]databáze hráčů'!$B$3:$K$472,8,FALSE))</f>
        <v>3</v>
      </c>
      <c r="H83" s="15">
        <v>45</v>
      </c>
      <c r="I83" s="15">
        <v>40</v>
      </c>
      <c r="J83" s="15">
        <v>40</v>
      </c>
      <c r="K83" s="15">
        <v>38</v>
      </c>
      <c r="L83" s="15">
        <v>41</v>
      </c>
      <c r="M83" s="15">
        <v>40</v>
      </c>
      <c r="N83" s="18">
        <f t="shared" si="12"/>
        <v>244</v>
      </c>
      <c r="O83" s="19">
        <f t="shared" si="13"/>
        <v>40.666666666666664</v>
      </c>
      <c r="P83" s="8">
        <v>0</v>
      </c>
      <c r="Q83" s="18">
        <v>6</v>
      </c>
      <c r="R83" s="18">
        <f t="shared" si="10"/>
        <v>7</v>
      </c>
      <c r="S83" s="18">
        <f t="shared" si="11"/>
        <v>1</v>
      </c>
    </row>
    <row r="84" spans="1:19" ht="12.75">
      <c r="A84" s="10">
        <v>82</v>
      </c>
      <c r="B84" s="11" t="str">
        <f>IF(E84=0,".",VLOOKUP($E84,'[1]databáze hráčů'!$B$3:$K$472,2,FALSE))</f>
        <v>Navrátil</v>
      </c>
      <c r="C84" s="11" t="str">
        <f>IF($E84=0,".",VLOOKUP($E84,'[1]databáze hráčů'!$B$3:$K$472,3,FALSE))</f>
        <v> Tomáš</v>
      </c>
      <c r="D84" s="11" t="str">
        <f>IF($E84=0,".",VLOOKUP($E84,'[1]databáze hráčů'!$B$3:$K$472,7,FALSE))</f>
        <v>MGC Olomouc</v>
      </c>
      <c r="E84" s="12">
        <v>1510</v>
      </c>
      <c r="F84" s="13" t="str">
        <f>IF($E84=0,".",VLOOKUP($E84,'[1]databáze hráčů'!$B$3:$K$472,4,FALSE))</f>
        <v>M</v>
      </c>
      <c r="G84" s="14">
        <f>IF($E84=0,".",VLOOKUP($E84,'[1]databáze hráčů'!$B$3:$K$472,8,FALSE))</f>
        <v>2</v>
      </c>
      <c r="H84" s="15">
        <v>42</v>
      </c>
      <c r="I84" s="15">
        <v>40</v>
      </c>
      <c r="J84" s="15">
        <v>37</v>
      </c>
      <c r="K84" s="15">
        <v>49</v>
      </c>
      <c r="L84" s="15">
        <v>44</v>
      </c>
      <c r="M84" s="15">
        <v>34</v>
      </c>
      <c r="N84" s="18">
        <f t="shared" si="12"/>
        <v>246</v>
      </c>
      <c r="O84" s="19">
        <f t="shared" si="13"/>
        <v>41</v>
      </c>
      <c r="P84" s="8">
        <v>0</v>
      </c>
      <c r="Q84" s="18">
        <v>6</v>
      </c>
      <c r="R84" s="18">
        <f t="shared" si="10"/>
        <v>15</v>
      </c>
      <c r="S84" s="18">
        <f t="shared" si="11"/>
        <v>7</v>
      </c>
    </row>
    <row r="85" spans="1:19" ht="12.75">
      <c r="A85" s="10">
        <v>83</v>
      </c>
      <c r="B85" s="11" t="str">
        <f>IF(E85=0,".",VLOOKUP($E85,'[1]databáze hráčů'!$B$3:$K$472,2,FALSE))</f>
        <v>Gerža</v>
      </c>
      <c r="C85" s="11" t="str">
        <f>IF($E85=0,".",VLOOKUP($E85,'[1]databáze hráčů'!$B$3:$K$472,3,FALSE))</f>
        <v>Pavel</v>
      </c>
      <c r="D85" s="11" t="str">
        <f>IF($E85=0,".",VLOOKUP($E85,'[1]databáze hráčů'!$B$3:$K$472,7,FALSE))</f>
        <v>MGC Olomouc</v>
      </c>
      <c r="E85" s="12">
        <v>1934</v>
      </c>
      <c r="F85" s="13" t="s">
        <v>34</v>
      </c>
      <c r="G85" s="14" t="str">
        <f>IF($E85=0,".",VLOOKUP($E85,'[1]databáze hráčů'!$B$3:$K$472,8,FALSE))</f>
        <v>M</v>
      </c>
      <c r="H85" s="15">
        <v>51</v>
      </c>
      <c r="I85" s="15">
        <v>48</v>
      </c>
      <c r="J85" s="15">
        <v>33</v>
      </c>
      <c r="K85" s="15">
        <v>36</v>
      </c>
      <c r="L85" s="15">
        <v>49</v>
      </c>
      <c r="M85" s="15">
        <v>36</v>
      </c>
      <c r="N85" s="18">
        <f t="shared" si="12"/>
        <v>253</v>
      </c>
      <c r="O85" s="19">
        <f t="shared" si="13"/>
        <v>42.166666666666664</v>
      </c>
      <c r="P85" s="8">
        <v>0</v>
      </c>
      <c r="Q85" s="18">
        <v>6</v>
      </c>
      <c r="R85" s="18">
        <f t="shared" si="10"/>
        <v>18</v>
      </c>
      <c r="S85" s="18">
        <f t="shared" si="11"/>
        <v>13</v>
      </c>
    </row>
    <row r="86" spans="1:19" ht="12.75">
      <c r="A86" s="10">
        <v>84</v>
      </c>
      <c r="B86" s="11" t="s">
        <v>50</v>
      </c>
      <c r="C86" s="11" t="s">
        <v>51</v>
      </c>
      <c r="D86" s="11" t="s">
        <v>52</v>
      </c>
      <c r="E86" s="12">
        <v>1307</v>
      </c>
      <c r="F86" s="13" t="s">
        <v>20</v>
      </c>
      <c r="G86" s="14">
        <v>2</v>
      </c>
      <c r="H86" s="15">
        <v>46</v>
      </c>
      <c r="I86" s="15">
        <v>45</v>
      </c>
      <c r="J86" s="15">
        <v>37</v>
      </c>
      <c r="K86" s="15">
        <v>45</v>
      </c>
      <c r="L86" s="15">
        <v>40</v>
      </c>
      <c r="M86" s="15">
        <v>43</v>
      </c>
      <c r="N86" s="18">
        <f t="shared" si="12"/>
        <v>256</v>
      </c>
      <c r="O86" s="19">
        <f t="shared" si="13"/>
        <v>42.666666666666664</v>
      </c>
      <c r="P86" s="8">
        <v>0</v>
      </c>
      <c r="Q86" s="18">
        <v>6</v>
      </c>
      <c r="R86" s="18">
        <f t="shared" si="10"/>
        <v>9</v>
      </c>
      <c r="S86" s="18">
        <f t="shared" si="11"/>
        <v>5</v>
      </c>
    </row>
    <row r="87" spans="1:19" ht="12.75">
      <c r="A87" s="10">
        <v>85</v>
      </c>
      <c r="B87" s="11" t="s">
        <v>53</v>
      </c>
      <c r="C87" s="11" t="s">
        <v>54</v>
      </c>
      <c r="D87" s="11" t="s">
        <v>52</v>
      </c>
      <c r="E87" s="12">
        <v>3410</v>
      </c>
      <c r="F87" s="13" t="s">
        <v>46</v>
      </c>
      <c r="G87" s="14">
        <v>2</v>
      </c>
      <c r="H87" s="15">
        <v>49</v>
      </c>
      <c r="I87" s="15">
        <v>47</v>
      </c>
      <c r="J87" s="15">
        <v>43</v>
      </c>
      <c r="K87" s="15">
        <v>49</v>
      </c>
      <c r="L87" s="15">
        <v>39</v>
      </c>
      <c r="M87" s="15">
        <v>38</v>
      </c>
      <c r="N87" s="18">
        <f t="shared" si="12"/>
        <v>265</v>
      </c>
      <c r="O87" s="19">
        <f t="shared" si="13"/>
        <v>44.166666666666664</v>
      </c>
      <c r="P87" s="8">
        <v>0</v>
      </c>
      <c r="Q87" s="18">
        <v>6</v>
      </c>
      <c r="R87" s="18">
        <f t="shared" si="10"/>
        <v>11</v>
      </c>
      <c r="S87" s="18">
        <f t="shared" si="11"/>
        <v>10</v>
      </c>
    </row>
    <row r="88" spans="1:19" ht="12.75">
      <c r="A88" s="10">
        <v>86</v>
      </c>
      <c r="B88" s="11" t="str">
        <f>IF(E88=0,".",VLOOKUP($E88,'[1]databáze hráčů'!$B$3:$K$472,2,FALSE))</f>
        <v>Doležel</v>
      </c>
      <c r="C88" s="11" t="str">
        <f>IF($E88=0,".",VLOOKUP($E88,'[1]databáze hráčů'!$B$3:$K$472,3,FALSE))</f>
        <v>Radek</v>
      </c>
      <c r="D88" s="11" t="str">
        <f>IF($E88=0,".",VLOOKUP($E88,'[1]databáze hráčů'!$B$3:$K$472,7,FALSE))</f>
        <v>MGC Holešov</v>
      </c>
      <c r="E88" s="12">
        <v>2874</v>
      </c>
      <c r="F88" s="13" t="s">
        <v>34</v>
      </c>
      <c r="G88" s="14" t="s">
        <v>20</v>
      </c>
      <c r="H88" s="15">
        <v>38</v>
      </c>
      <c r="I88" s="15">
        <v>48</v>
      </c>
      <c r="J88" s="15">
        <v>46</v>
      </c>
      <c r="K88" s="15">
        <v>44</v>
      </c>
      <c r="L88" s="15">
        <v>59</v>
      </c>
      <c r="M88" s="15">
        <v>42</v>
      </c>
      <c r="N88" s="18">
        <f t="shared" si="12"/>
        <v>277</v>
      </c>
      <c r="O88" s="19">
        <f t="shared" si="13"/>
        <v>46.166666666666664</v>
      </c>
      <c r="P88" s="8">
        <v>0</v>
      </c>
      <c r="Q88" s="18">
        <v>6</v>
      </c>
      <c r="R88" s="18">
        <f t="shared" si="10"/>
        <v>21</v>
      </c>
      <c r="S88" s="18">
        <f t="shared" si="11"/>
        <v>6</v>
      </c>
    </row>
    <row r="89" spans="1:19" ht="12.75">
      <c r="A89" s="10">
        <v>87</v>
      </c>
      <c r="B89" s="11" t="str">
        <f>IF(E89=0,".",VLOOKUP($E89,'[1]databáze hráčů'!$B$3:$K$472,2,FALSE))</f>
        <v>Dohnal</v>
      </c>
      <c r="C89" s="11" t="str">
        <f>IF($E89=0,".",VLOOKUP($E89,'[1]databáze hráčů'!$B$3:$K$472,3,FALSE))</f>
        <v>Tomáš</v>
      </c>
      <c r="D89" s="11" t="s">
        <v>35</v>
      </c>
      <c r="E89" s="12">
        <v>331</v>
      </c>
      <c r="F89" s="13" t="str">
        <f>IF($E89=0,".",VLOOKUP($E89,'[1]databáze hráčů'!$B$3:$K$472,4,FALSE))</f>
        <v>S</v>
      </c>
      <c r="G89" s="14">
        <v>2</v>
      </c>
      <c r="H89" s="15">
        <v>36</v>
      </c>
      <c r="I89" s="15">
        <v>38</v>
      </c>
      <c r="J89" s="15">
        <v>42</v>
      </c>
      <c r="K89" s="15">
        <v>96</v>
      </c>
      <c r="L89" s="15">
        <v>126</v>
      </c>
      <c r="M89" s="15">
        <v>126</v>
      </c>
      <c r="N89" s="18">
        <f t="shared" si="12"/>
        <v>464</v>
      </c>
      <c r="O89" s="19">
        <f t="shared" si="13"/>
        <v>77.33333333333333</v>
      </c>
      <c r="P89" s="8">
        <v>0</v>
      </c>
      <c r="Q89" s="18">
        <v>6</v>
      </c>
      <c r="R89" s="18">
        <f t="shared" si="10"/>
        <v>90</v>
      </c>
      <c r="S89" s="18">
        <f t="shared" si="11"/>
        <v>88</v>
      </c>
    </row>
    <row r="90" spans="1:19" ht="12" customHeight="1">
      <c r="A90" s="10">
        <v>88</v>
      </c>
      <c r="B90" s="11" t="s">
        <v>55</v>
      </c>
      <c r="C90" s="11" t="s">
        <v>56</v>
      </c>
      <c r="D90" s="11" t="s">
        <v>41</v>
      </c>
      <c r="E90" s="12">
        <v>1902</v>
      </c>
      <c r="F90" s="13" t="s">
        <v>20</v>
      </c>
      <c r="G90" s="14">
        <v>1</v>
      </c>
      <c r="H90" s="15">
        <v>38</v>
      </c>
      <c r="I90" s="15">
        <v>30</v>
      </c>
      <c r="J90" s="15">
        <v>31</v>
      </c>
      <c r="K90" s="15">
        <v>126</v>
      </c>
      <c r="L90" s="15">
        <v>126</v>
      </c>
      <c r="M90" s="15">
        <v>126</v>
      </c>
      <c r="N90" s="18">
        <f t="shared" si="12"/>
        <v>477</v>
      </c>
      <c r="O90" s="19">
        <f t="shared" si="13"/>
        <v>79.5</v>
      </c>
      <c r="P90" s="8">
        <v>0</v>
      </c>
      <c r="Q90" s="18">
        <v>6</v>
      </c>
      <c r="R90" s="18">
        <f t="shared" si="10"/>
        <v>96</v>
      </c>
      <c r="S90" s="18">
        <f t="shared" si="11"/>
        <v>95</v>
      </c>
    </row>
    <row r="91" ht="12.75"/>
    <row r="92" spans="1:17" ht="15">
      <c r="A92" s="1" t="s">
        <v>57</v>
      </c>
      <c r="N92" s="4" t="str">
        <f>VLOOKUP(1,'[1]dotazy'!$B$3:$D$23,2,FALSE)</f>
        <v>GP</v>
      </c>
      <c r="O92" s="4" t="str">
        <f>VLOOKUP(1,'[1]dotazy'!$B$3:$D$23,3,FALSE)</f>
        <v>filc</v>
      </c>
      <c r="P92" s="5" t="s">
        <v>1</v>
      </c>
      <c r="Q92" s="4" t="s">
        <v>2</v>
      </c>
    </row>
    <row r="93" spans="1:19" ht="12.75">
      <c r="A93" s="6" t="s">
        <v>3</v>
      </c>
      <c r="B93" s="6" t="s">
        <v>4</v>
      </c>
      <c r="C93" s="6" t="s">
        <v>5</v>
      </c>
      <c r="D93" s="6" t="s">
        <v>6</v>
      </c>
      <c r="E93" s="6" t="s">
        <v>7</v>
      </c>
      <c r="F93" s="6" t="s">
        <v>8</v>
      </c>
      <c r="G93" s="6" t="s">
        <v>9</v>
      </c>
      <c r="H93" s="6" t="s">
        <v>10</v>
      </c>
      <c r="I93" s="6" t="s">
        <v>11</v>
      </c>
      <c r="J93" s="6" t="s">
        <v>12</v>
      </c>
      <c r="K93" s="6" t="s">
        <v>13</v>
      </c>
      <c r="L93" s="6" t="s">
        <v>14</v>
      </c>
      <c r="M93" s="6" t="s">
        <v>15</v>
      </c>
      <c r="N93" s="6" t="s">
        <v>16</v>
      </c>
      <c r="O93" s="7" t="s">
        <v>17</v>
      </c>
      <c r="P93" s="8" t="e">
        <v>#VALUE!</v>
      </c>
      <c r="Q93" s="9">
        <v>28.819</v>
      </c>
      <c r="R93" s="6" t="s">
        <v>18</v>
      </c>
      <c r="S93" s="6" t="s">
        <v>19</v>
      </c>
    </row>
    <row r="94" spans="1:19" ht="12.75">
      <c r="A94" s="10">
        <v>1</v>
      </c>
      <c r="B94" s="11" t="str">
        <f>IF(E94=0,".",VLOOKUP($E94,'[1]databáze hráčů'!$B$3:$K$472,2,FALSE))</f>
        <v>Lipmann</v>
      </c>
      <c r="C94" s="11" t="str">
        <f>IF($E94=0,".",VLOOKUP($E94,'[1]databáze hráčů'!$B$3:$K$472,3,FALSE))</f>
        <v>Milan</v>
      </c>
      <c r="D94" s="11" t="s">
        <v>23</v>
      </c>
      <c r="E94" s="12">
        <v>810</v>
      </c>
      <c r="F94" s="13" t="str">
        <f>IF($E94=0,".",VLOOKUP($E94,'[1]databáze hráčů'!$B$3:$K$472,4,FALSE))</f>
        <v>M</v>
      </c>
      <c r="G94" s="14" t="s">
        <v>20</v>
      </c>
      <c r="H94" s="15">
        <v>30</v>
      </c>
      <c r="I94" s="15">
        <v>25</v>
      </c>
      <c r="J94" s="15">
        <v>28</v>
      </c>
      <c r="K94" s="15">
        <v>23</v>
      </c>
      <c r="L94" s="15">
        <v>25</v>
      </c>
      <c r="M94" s="15">
        <v>24</v>
      </c>
      <c r="N94" s="16">
        <f>SUM(H94:M94)</f>
        <v>155</v>
      </c>
      <c r="O94" s="17">
        <f>+N94/COUNT(H94:M94)</f>
        <v>25.833333333333332</v>
      </c>
      <c r="P94" s="8">
        <v>127</v>
      </c>
      <c r="Q94" s="16">
        <v>6</v>
      </c>
      <c r="R94" s="16">
        <f aca="true" t="shared" si="14" ref="R94:R152">MAX($H94:$M94)-MIN($H94:$M94)</f>
        <v>7</v>
      </c>
      <c r="S94" s="16">
        <f aca="true" t="shared" si="15" ref="S94:S152">LARGE($H94:$M94,2)-SMALL($H94:$M94,2)</f>
        <v>4</v>
      </c>
    </row>
    <row r="95" spans="1:19" ht="12.75">
      <c r="A95" s="10">
        <v>2</v>
      </c>
      <c r="B95" s="11" t="s">
        <v>21</v>
      </c>
      <c r="C95" s="11" t="s">
        <v>22</v>
      </c>
      <c r="D95" s="11" t="s">
        <v>23</v>
      </c>
      <c r="E95" s="12">
        <v>2076</v>
      </c>
      <c r="F95" s="13" t="s">
        <v>20</v>
      </c>
      <c r="G95" s="14" t="s">
        <v>20</v>
      </c>
      <c r="H95" s="15">
        <v>29</v>
      </c>
      <c r="I95" s="15">
        <v>27</v>
      </c>
      <c r="J95" s="15">
        <v>30</v>
      </c>
      <c r="K95" s="15">
        <v>28</v>
      </c>
      <c r="L95" s="15">
        <v>28</v>
      </c>
      <c r="M95" s="15">
        <v>26</v>
      </c>
      <c r="N95" s="16">
        <f>SUM(H95:M95)</f>
        <v>168</v>
      </c>
      <c r="O95" s="17">
        <f>+N95/COUNT(H95:M95)</f>
        <v>28</v>
      </c>
      <c r="P95" s="8">
        <v>107</v>
      </c>
      <c r="Q95" s="16">
        <v>6</v>
      </c>
      <c r="R95" s="16">
        <f t="shared" si="14"/>
        <v>4</v>
      </c>
      <c r="S95" s="16">
        <f t="shared" si="15"/>
        <v>2</v>
      </c>
    </row>
    <row r="96" spans="1:19" ht="12.75">
      <c r="A96" s="10">
        <v>3</v>
      </c>
      <c r="B96" s="11" t="str">
        <f>IF($E96=0,".",VLOOKUP($E96,'[1]databáze hráčů'!$B$3:$K$472,2,FALSE))</f>
        <v>Stančík</v>
      </c>
      <c r="C96" s="11" t="str">
        <f>IF($E96=0,".",VLOOKUP($E96,'[1]databáze hráčů'!$B$3:$K$472,3,FALSE))</f>
        <v>Michal</v>
      </c>
      <c r="D96" s="11" t="str">
        <f>IF($E96=0,".",VLOOKUP($E96,'[1]databáze hráčů'!$B$3:$K$472,7,FALSE))</f>
        <v>1. DGC Bystřice p. H.</v>
      </c>
      <c r="E96" s="12">
        <v>2819</v>
      </c>
      <c r="F96" s="13" t="s">
        <v>20</v>
      </c>
      <c r="G96" s="14" t="str">
        <f>IF($E96=0,".",VLOOKUP($E96,'[1]databáze hráčů'!$B$3:$K$472,8,FALSE))</f>
        <v>M</v>
      </c>
      <c r="H96" s="15">
        <v>32</v>
      </c>
      <c r="I96" s="15">
        <v>27</v>
      </c>
      <c r="J96" s="15">
        <v>28</v>
      </c>
      <c r="K96" s="15">
        <v>30</v>
      </c>
      <c r="L96" s="15">
        <v>28</v>
      </c>
      <c r="M96" s="15">
        <v>23</v>
      </c>
      <c r="N96" s="16">
        <f>SUM(H96:M96)</f>
        <v>168</v>
      </c>
      <c r="O96" s="17">
        <f>+N96/COUNT(H96:M96)</f>
        <v>28</v>
      </c>
      <c r="P96" s="8">
        <v>107</v>
      </c>
      <c r="Q96" s="16">
        <v>6</v>
      </c>
      <c r="R96" s="16">
        <f t="shared" si="14"/>
        <v>9</v>
      </c>
      <c r="S96" s="16">
        <f t="shared" si="15"/>
        <v>3</v>
      </c>
    </row>
    <row r="97" spans="1:19" ht="12.75">
      <c r="A97" s="10">
        <v>4</v>
      </c>
      <c r="B97" s="11" t="str">
        <f>IF(E97=0,".",VLOOKUP($E97,'[1]databáze hráčů'!$B$3:$K$472,2,FALSE))</f>
        <v>Mlčoch</v>
      </c>
      <c r="C97" s="11" t="str">
        <f>IF($E97=0,".",VLOOKUP($E97,'[1]databáze hráčů'!$B$3:$K$472,3,FALSE))</f>
        <v>Martin</v>
      </c>
      <c r="D97" s="11" t="str">
        <f>IF($E97=0,".",VLOOKUP($E97,'[1]databáze hráčů'!$B$3:$K$472,7,FALSE))</f>
        <v>1. DGC Bystřice p. H.</v>
      </c>
      <c r="E97" s="12">
        <v>2433</v>
      </c>
      <c r="F97" s="13" t="str">
        <f>IF($E97=0,".",VLOOKUP($E97,'[1]databáze hráčů'!$B$3:$K$472,4,FALSE))</f>
        <v>M</v>
      </c>
      <c r="G97" s="14">
        <f>IF($E97=0,".",VLOOKUP($E97,'[1]databáze hráčů'!$B$3:$K$472,8,FALSE))</f>
        <v>1</v>
      </c>
      <c r="H97" s="15">
        <v>23</v>
      </c>
      <c r="I97" s="15">
        <v>35</v>
      </c>
      <c r="J97" s="15">
        <v>29</v>
      </c>
      <c r="K97" s="15">
        <v>26</v>
      </c>
      <c r="L97" s="15">
        <v>27</v>
      </c>
      <c r="M97" s="15">
        <v>29</v>
      </c>
      <c r="N97" s="16">
        <f>SUM(H97:M97)</f>
        <v>169</v>
      </c>
      <c r="O97" s="17">
        <f>+N97/COUNT(H97:M97)</f>
        <v>28.166666666666668</v>
      </c>
      <c r="P97" s="8">
        <v>106</v>
      </c>
      <c r="Q97" s="16">
        <v>6</v>
      </c>
      <c r="R97" s="16">
        <f t="shared" si="14"/>
        <v>12</v>
      </c>
      <c r="S97" s="16">
        <f t="shared" si="15"/>
        <v>3</v>
      </c>
    </row>
    <row r="98" spans="1:19" ht="12.75">
      <c r="A98" s="10">
        <v>5</v>
      </c>
      <c r="B98" s="11" t="str">
        <f>IF(E98=0,".",VLOOKUP($E98,'[1]databáze hráčů'!$B$3:$K$472,2,FALSE))</f>
        <v>Bílek</v>
      </c>
      <c r="C98" s="11" t="str">
        <f>IF($E98=0,".",VLOOKUP($E98,'[1]databáze hráčů'!$B$3:$K$472,3,FALSE))</f>
        <v>David</v>
      </c>
      <c r="D98" s="11" t="str">
        <f>IF($E98=0,".",VLOOKUP($E98,'[1]databáze hráčů'!$B$3:$K$472,7,FALSE))</f>
        <v>MGC Olomouc</v>
      </c>
      <c r="E98" s="12">
        <v>1376</v>
      </c>
      <c r="F98" s="13" t="str">
        <f>IF($E98=0,".",VLOOKUP($E98,'[1]databáze hráčů'!$B$3:$K$472,4,FALSE))</f>
        <v>M</v>
      </c>
      <c r="G98" s="14" t="str">
        <f>IF($E98=0,".",VLOOKUP($E98,'[1]databáze hráčů'!$B$3:$K$472,8,FALSE))</f>
        <v>M</v>
      </c>
      <c r="H98" s="15">
        <v>25</v>
      </c>
      <c r="I98" s="15">
        <v>30</v>
      </c>
      <c r="J98" s="15">
        <v>30</v>
      </c>
      <c r="K98" s="15">
        <v>30</v>
      </c>
      <c r="L98" s="15">
        <v>28</v>
      </c>
      <c r="M98" s="15">
        <v>28</v>
      </c>
      <c r="N98" s="16">
        <f>SUM(H98:M98)</f>
        <v>171</v>
      </c>
      <c r="O98" s="17">
        <f>+N98/COUNT(H98:M98)</f>
        <v>28.5</v>
      </c>
      <c r="P98" s="8">
        <v>103</v>
      </c>
      <c r="Q98" s="16">
        <v>6</v>
      </c>
      <c r="R98" s="16">
        <f t="shared" si="14"/>
        <v>5</v>
      </c>
      <c r="S98" s="16">
        <f t="shared" si="15"/>
        <v>2</v>
      </c>
    </row>
    <row r="99" spans="1:19" ht="12.75">
      <c r="A99" s="10">
        <v>6</v>
      </c>
      <c r="B99" s="11" t="s">
        <v>24</v>
      </c>
      <c r="C99" s="11" t="s">
        <v>25</v>
      </c>
      <c r="D99" s="11" t="s">
        <v>26</v>
      </c>
      <c r="E99" s="12" t="s">
        <v>27</v>
      </c>
      <c r="F99" s="13" t="s">
        <v>27</v>
      </c>
      <c r="G99" s="14" t="s">
        <v>28</v>
      </c>
      <c r="H99" s="15">
        <v>29</v>
      </c>
      <c r="I99" s="15">
        <v>27</v>
      </c>
      <c r="J99" s="15">
        <v>31</v>
      </c>
      <c r="K99" s="15">
        <v>30</v>
      </c>
      <c r="L99" s="15">
        <v>23</v>
      </c>
      <c r="M99" s="15">
        <v>32</v>
      </c>
      <c r="N99" s="16">
        <v>172</v>
      </c>
      <c r="O99" s="17">
        <v>28.67</v>
      </c>
      <c r="P99" s="8" t="s">
        <v>27</v>
      </c>
      <c r="Q99" s="16">
        <v>6</v>
      </c>
      <c r="R99" s="16">
        <v>9</v>
      </c>
      <c r="S99" s="16">
        <v>4</v>
      </c>
    </row>
    <row r="100" spans="1:19" ht="12.75">
      <c r="A100" s="10">
        <v>7</v>
      </c>
      <c r="B100" s="11" t="str">
        <f>IF(E100=0,".",VLOOKUP($E100,'[1]databáze hráčů'!$B$3:$K$472,2,FALSE))</f>
        <v>Majkus</v>
      </c>
      <c r="C100" s="11" t="str">
        <f>IF($E100=0,".",VLOOKUP($E100,'[1]databáze hráčů'!$B$3:$K$472,3,FALSE))</f>
        <v>Zdeněk</v>
      </c>
      <c r="D100" s="11" t="str">
        <f>IF($E100=0,".",VLOOKUP($E100,'[1]databáze hráčů'!$B$3:$K$472,7,FALSE))</f>
        <v>SK TEMPO Praha</v>
      </c>
      <c r="E100" s="12">
        <v>1301</v>
      </c>
      <c r="F100" s="13" t="str">
        <f>IF($E100=0,".",VLOOKUP($E100,'[1]databáze hráčů'!$B$3:$K$472,4,FALSE))</f>
        <v>M</v>
      </c>
      <c r="G100" s="14" t="s">
        <v>20</v>
      </c>
      <c r="H100" s="15">
        <v>29</v>
      </c>
      <c r="I100" s="15">
        <v>32</v>
      </c>
      <c r="J100" s="15">
        <v>27</v>
      </c>
      <c r="K100" s="15">
        <v>31</v>
      </c>
      <c r="L100" s="15">
        <v>26</v>
      </c>
      <c r="M100" s="15">
        <v>29</v>
      </c>
      <c r="N100" s="16">
        <f aca="true" t="shared" si="16" ref="N100:N105">SUM(H100:M100)</f>
        <v>174</v>
      </c>
      <c r="O100" s="17">
        <f aca="true" t="shared" si="17" ref="O100:O105">+N100/COUNT(H100:M100)</f>
        <v>29</v>
      </c>
      <c r="P100" s="8">
        <v>98</v>
      </c>
      <c r="Q100" s="16">
        <v>6</v>
      </c>
      <c r="R100" s="16">
        <f t="shared" si="14"/>
        <v>6</v>
      </c>
      <c r="S100" s="16">
        <f t="shared" si="15"/>
        <v>4</v>
      </c>
    </row>
    <row r="101" spans="1:19" ht="12.75">
      <c r="A101" s="10">
        <v>8</v>
      </c>
      <c r="B101" s="11" t="str">
        <f>IF(E101=0,".",VLOOKUP($E101,'[1]databáze hráčů'!$B$3:$K$472,2,FALSE))</f>
        <v>Staněk</v>
      </c>
      <c r="C101" s="11" t="str">
        <f>IF($E101=0,".",VLOOKUP($E101,'[1]databáze hráčů'!$B$3:$K$472,3,FALSE))</f>
        <v>Stanislav</v>
      </c>
      <c r="D101" s="11" t="str">
        <f>IF($E101=0,".",VLOOKUP($E101,'[1]databáze hráčů'!$B$3:$K$472,7,FALSE))</f>
        <v>GC 85 Rakovník</v>
      </c>
      <c r="E101" s="12">
        <v>1621</v>
      </c>
      <c r="F101" s="13" t="str">
        <f>IF($E101=0,".",VLOOKUP($E101,'[1]databáze hráčů'!$B$3:$K$472,4,FALSE))</f>
        <v>M</v>
      </c>
      <c r="G101" s="14" t="str">
        <f>IF($E101=0,".",VLOOKUP($E101,'[1]databáze hráčů'!$B$3:$K$472,8,FALSE))</f>
        <v>M</v>
      </c>
      <c r="H101" s="15">
        <v>28</v>
      </c>
      <c r="I101" s="15">
        <v>31</v>
      </c>
      <c r="J101" s="15">
        <v>26</v>
      </c>
      <c r="K101" s="15">
        <v>29</v>
      </c>
      <c r="L101" s="15">
        <v>34</v>
      </c>
      <c r="M101" s="15">
        <v>28</v>
      </c>
      <c r="N101" s="16">
        <f t="shared" si="16"/>
        <v>176</v>
      </c>
      <c r="O101" s="17">
        <f t="shared" si="17"/>
        <v>29.333333333333332</v>
      </c>
      <c r="P101" s="8">
        <v>95</v>
      </c>
      <c r="Q101" s="16">
        <v>6</v>
      </c>
      <c r="R101" s="16">
        <f t="shared" si="14"/>
        <v>8</v>
      </c>
      <c r="S101" s="16">
        <f t="shared" si="15"/>
        <v>3</v>
      </c>
    </row>
    <row r="102" spans="1:19" ht="12.75">
      <c r="A102" s="10">
        <v>9</v>
      </c>
      <c r="B102" s="11" t="str">
        <f>IF(E102=0,".",VLOOKUP($E102,'[1]databáze hráčů'!$B$3:$K$472,2,FALSE))</f>
        <v>Krecl</v>
      </c>
      <c r="C102" s="11" t="str">
        <f>IF($E102=0,".",VLOOKUP($E102,'[1]databáze hráčů'!$B$3:$K$472,3,FALSE))</f>
        <v>Mojmír</v>
      </c>
      <c r="D102" s="11" t="s">
        <v>95</v>
      </c>
      <c r="E102" s="12">
        <v>1733</v>
      </c>
      <c r="F102" s="13" t="str">
        <f>IF($E102=0,".",VLOOKUP($E102,'[1]databáze hráčů'!$B$3:$K$472,4,FALSE))</f>
        <v>M</v>
      </c>
      <c r="G102" s="14">
        <v>1</v>
      </c>
      <c r="H102" s="15">
        <v>30</v>
      </c>
      <c r="I102" s="15">
        <v>31</v>
      </c>
      <c r="J102" s="15">
        <v>26</v>
      </c>
      <c r="K102" s="15">
        <v>31</v>
      </c>
      <c r="L102" s="15">
        <v>32</v>
      </c>
      <c r="M102" s="15">
        <v>27</v>
      </c>
      <c r="N102" s="16">
        <f t="shared" si="16"/>
        <v>177</v>
      </c>
      <c r="O102" s="17">
        <f t="shared" si="17"/>
        <v>29.5</v>
      </c>
      <c r="P102" s="8">
        <v>94</v>
      </c>
      <c r="Q102" s="16">
        <v>6</v>
      </c>
      <c r="R102" s="16">
        <f t="shared" si="14"/>
        <v>6</v>
      </c>
      <c r="S102" s="16">
        <f t="shared" si="15"/>
        <v>4</v>
      </c>
    </row>
    <row r="103" spans="1:19" ht="12.75">
      <c r="A103" s="10">
        <v>10</v>
      </c>
      <c r="B103" s="11" t="str">
        <f>IF(E103=0,".",VLOOKUP($E103,'[1]databáze hráčů'!$B$3:$K$472,2,FALSE))</f>
        <v>Urbánek</v>
      </c>
      <c r="C103" s="11" t="str">
        <f>IF($E103=0,".",VLOOKUP($E103,'[1]databáze hráčů'!$B$3:$K$472,3,FALSE))</f>
        <v>Michael</v>
      </c>
      <c r="D103" s="11" t="str">
        <f>IF($E103=0,".",VLOOKUP($E103,'[1]databáze hráčů'!$B$3:$K$472,7,FALSE))</f>
        <v>MGC 90 Brno</v>
      </c>
      <c r="E103" s="12">
        <v>1835</v>
      </c>
      <c r="F103" s="13" t="str">
        <f>IF($E103=0,".",VLOOKUP($E103,'[1]databáze hráčů'!$B$3:$K$472,4,FALSE))</f>
        <v>M</v>
      </c>
      <c r="G103" s="14" t="str">
        <f>IF($E103=0,".",VLOOKUP($E103,'[1]databáze hráčů'!$B$3:$K$472,8,FALSE))</f>
        <v>M</v>
      </c>
      <c r="H103" s="15">
        <v>26</v>
      </c>
      <c r="I103" s="15">
        <v>31</v>
      </c>
      <c r="J103" s="15">
        <v>28</v>
      </c>
      <c r="K103" s="15">
        <v>29</v>
      </c>
      <c r="L103" s="15">
        <v>28</v>
      </c>
      <c r="M103" s="15">
        <v>35</v>
      </c>
      <c r="N103" s="16">
        <f t="shared" si="16"/>
        <v>177</v>
      </c>
      <c r="O103" s="17">
        <f t="shared" si="17"/>
        <v>29.5</v>
      </c>
      <c r="P103" s="8">
        <v>94</v>
      </c>
      <c r="Q103" s="16">
        <v>6</v>
      </c>
      <c r="R103" s="16">
        <f t="shared" si="14"/>
        <v>9</v>
      </c>
      <c r="S103" s="16">
        <f t="shared" si="15"/>
        <v>3</v>
      </c>
    </row>
    <row r="104" spans="1:19" ht="12.75">
      <c r="A104" s="10">
        <v>11</v>
      </c>
      <c r="B104" s="11" t="str">
        <f>IF(E104=0,".",VLOOKUP($E104,'[1]databáze hráčů'!$B$3:$K$472,2,FALSE))</f>
        <v>Hybner</v>
      </c>
      <c r="C104" s="11" t="str">
        <f>IF($E104=0,".",VLOOKUP($E104,'[1]databáze hráčů'!$B$3:$K$472,3,FALSE))</f>
        <v>Robert</v>
      </c>
      <c r="D104" s="11" t="str">
        <f>IF($E104=0,".",VLOOKUP($E104,'[1]databáze hráčů'!$B$3:$K$472,7,FALSE))</f>
        <v>SMG 2000 Ústí n. L.</v>
      </c>
      <c r="E104" s="12">
        <v>579</v>
      </c>
      <c r="F104" s="13" t="str">
        <f>IF($E104=0,".",VLOOKUP($E104,'[1]databáze hráčů'!$B$3:$K$472,4,FALSE))</f>
        <v>M</v>
      </c>
      <c r="G104" s="14">
        <f>IF($E104=0,".",VLOOKUP($E104,'[1]databáze hráčů'!$B$3:$K$472,8,FALSE))</f>
        <v>1</v>
      </c>
      <c r="H104" s="15">
        <v>32</v>
      </c>
      <c r="I104" s="15">
        <v>30</v>
      </c>
      <c r="J104" s="15">
        <v>26</v>
      </c>
      <c r="K104" s="15">
        <v>30</v>
      </c>
      <c r="L104" s="15">
        <v>31</v>
      </c>
      <c r="M104" s="15">
        <v>29</v>
      </c>
      <c r="N104" s="16">
        <f t="shared" si="16"/>
        <v>178</v>
      </c>
      <c r="O104" s="17">
        <f t="shared" si="17"/>
        <v>29.666666666666668</v>
      </c>
      <c r="P104" s="8">
        <v>92</v>
      </c>
      <c r="Q104" s="16">
        <v>6</v>
      </c>
      <c r="R104" s="16">
        <f t="shared" si="14"/>
        <v>6</v>
      </c>
      <c r="S104" s="16">
        <f t="shared" si="15"/>
        <v>2</v>
      </c>
    </row>
    <row r="105" spans="1:19" ht="12.75">
      <c r="A105" s="10">
        <v>12</v>
      </c>
      <c r="B105" s="11" t="str">
        <f>IF(E105=0,".",VLOOKUP($E105,'[1]databáze hráčů'!$B$3:$K$472,2,FALSE))</f>
        <v>Řehák</v>
      </c>
      <c r="C105" s="11" t="str">
        <f>IF($E105=0,".",VLOOKUP($E105,'[1]databáze hráčů'!$B$3:$K$472,3,FALSE))</f>
        <v>Jaroslav</v>
      </c>
      <c r="D105" s="11" t="str">
        <f>IF($E105=0,".",VLOOKUP($E105,'[1]databáze hráčů'!$B$3:$K$472,7,FALSE))</f>
        <v>GC 85 Rakovník</v>
      </c>
      <c r="E105" s="12">
        <v>1098</v>
      </c>
      <c r="F105" s="13" t="str">
        <f>IF($E105=0,".",VLOOKUP($E105,'[1]databáze hráčů'!$B$3:$K$472,4,FALSE))</f>
        <v>S</v>
      </c>
      <c r="G105" s="14" t="str">
        <f>IF($E105=0,".",VLOOKUP($E105,'[1]databáze hráčů'!$B$3:$K$472,8,FALSE))</f>
        <v>M</v>
      </c>
      <c r="H105" s="15">
        <v>34</v>
      </c>
      <c r="I105" s="15">
        <v>27</v>
      </c>
      <c r="J105" s="15">
        <v>31</v>
      </c>
      <c r="K105" s="15">
        <v>27</v>
      </c>
      <c r="L105" s="15">
        <v>29</v>
      </c>
      <c r="M105" s="15">
        <v>31</v>
      </c>
      <c r="N105" s="16">
        <f t="shared" si="16"/>
        <v>179</v>
      </c>
      <c r="O105" s="17">
        <f t="shared" si="17"/>
        <v>29.833333333333332</v>
      </c>
      <c r="P105" s="8">
        <v>91</v>
      </c>
      <c r="Q105" s="16">
        <v>6</v>
      </c>
      <c r="R105" s="16">
        <f t="shared" si="14"/>
        <v>7</v>
      </c>
      <c r="S105" s="16">
        <f t="shared" si="15"/>
        <v>4</v>
      </c>
    </row>
    <row r="106" spans="1:19" ht="12.75">
      <c r="A106" s="10">
        <v>13</v>
      </c>
      <c r="B106" s="11" t="s">
        <v>29</v>
      </c>
      <c r="C106" s="11" t="s">
        <v>30</v>
      </c>
      <c r="D106" s="11" t="s">
        <v>26</v>
      </c>
      <c r="E106" s="12" t="s">
        <v>27</v>
      </c>
      <c r="F106" s="13" t="s">
        <v>27</v>
      </c>
      <c r="G106" s="14" t="s">
        <v>28</v>
      </c>
      <c r="H106" s="15">
        <v>31</v>
      </c>
      <c r="I106" s="15">
        <v>29</v>
      </c>
      <c r="J106" s="15">
        <v>32</v>
      </c>
      <c r="K106" s="15">
        <v>30</v>
      </c>
      <c r="L106" s="15">
        <v>30</v>
      </c>
      <c r="M106" s="15">
        <v>31</v>
      </c>
      <c r="N106" s="16">
        <v>183</v>
      </c>
      <c r="O106" s="17">
        <v>30.5</v>
      </c>
      <c r="P106" s="8" t="s">
        <v>27</v>
      </c>
      <c r="Q106" s="16">
        <v>6</v>
      </c>
      <c r="R106" s="16">
        <v>3</v>
      </c>
      <c r="S106" s="16">
        <v>1</v>
      </c>
    </row>
    <row r="107" spans="1:19" ht="12.75">
      <c r="A107" s="10">
        <v>14</v>
      </c>
      <c r="B107" s="11" t="str">
        <f>IF(E107=0,".",VLOOKUP($E107,'[1]databáze hráčů'!$B$3:$K$472,2,FALSE))</f>
        <v>Tolarovič</v>
      </c>
      <c r="C107" s="11" t="str">
        <f>IF($E107=0,".",VLOOKUP($E107,'[1]databáze hráčů'!$B$3:$K$472,3,FALSE))</f>
        <v>Ján</v>
      </c>
      <c r="D107" s="11" t="str">
        <f>IF($E107=0,".",VLOOKUP($E107,'[1]databáze hráčů'!$B$3:$K$472,7,FALSE))</f>
        <v>MGC Olomouc</v>
      </c>
      <c r="E107" s="12">
        <v>771</v>
      </c>
      <c r="F107" s="13" t="str">
        <f>IF($E107=0,".",VLOOKUP($E107,'[1]databáze hráčů'!$B$3:$K$472,4,FALSE))</f>
        <v>M</v>
      </c>
      <c r="G107" s="14">
        <f>IF($E107=0,".",VLOOKUP($E107,'[1]databáze hráčů'!$B$3:$K$472,8,FALSE))</f>
        <v>1</v>
      </c>
      <c r="H107" s="15">
        <v>30</v>
      </c>
      <c r="I107" s="15">
        <v>34</v>
      </c>
      <c r="J107" s="15">
        <v>30</v>
      </c>
      <c r="K107" s="15">
        <v>30</v>
      </c>
      <c r="L107" s="15">
        <v>31</v>
      </c>
      <c r="M107" s="15">
        <v>28</v>
      </c>
      <c r="N107" s="16">
        <f aca="true" t="shared" si="18" ref="N107:N162">SUM(H107:M107)</f>
        <v>183</v>
      </c>
      <c r="O107" s="17">
        <f aca="true" t="shared" si="19" ref="O107:O162">+N107/COUNT(H107:M107)</f>
        <v>30.5</v>
      </c>
      <c r="P107" s="8">
        <v>85</v>
      </c>
      <c r="Q107" s="16">
        <v>6</v>
      </c>
      <c r="R107" s="16">
        <f t="shared" si="14"/>
        <v>6</v>
      </c>
      <c r="S107" s="16">
        <f t="shared" si="15"/>
        <v>1</v>
      </c>
    </row>
    <row r="108" spans="1:19" ht="12.75">
      <c r="A108" s="10">
        <v>15</v>
      </c>
      <c r="B108" s="11" t="str">
        <f>IF(E108=0,".",VLOOKUP($E108,'[1]databáze hráčů'!$B$3:$K$472,2,FALSE))</f>
        <v>Macháček</v>
      </c>
      <c r="C108" s="11" t="str">
        <f>IF($E108=0,".",VLOOKUP($E108,'[1]databáze hráčů'!$B$3:$K$472,3,FALSE))</f>
        <v>Zdeněk</v>
      </c>
      <c r="D108" s="11" t="s">
        <v>95</v>
      </c>
      <c r="E108" s="12">
        <v>2176</v>
      </c>
      <c r="F108" s="13" t="s">
        <v>20</v>
      </c>
      <c r="G108" s="14" t="s">
        <v>20</v>
      </c>
      <c r="H108" s="15">
        <v>35</v>
      </c>
      <c r="I108" s="15">
        <v>33</v>
      </c>
      <c r="J108" s="15">
        <v>29</v>
      </c>
      <c r="K108" s="15">
        <v>29</v>
      </c>
      <c r="L108" s="15">
        <v>29</v>
      </c>
      <c r="M108" s="15">
        <v>32</v>
      </c>
      <c r="N108" s="16">
        <f t="shared" si="18"/>
        <v>187</v>
      </c>
      <c r="O108" s="17">
        <f t="shared" si="19"/>
        <v>31.166666666666668</v>
      </c>
      <c r="P108" s="8">
        <v>79</v>
      </c>
      <c r="Q108" s="16">
        <v>6</v>
      </c>
      <c r="R108" s="16">
        <f t="shared" si="14"/>
        <v>6</v>
      </c>
      <c r="S108" s="16">
        <f t="shared" si="15"/>
        <v>4</v>
      </c>
    </row>
    <row r="109" spans="1:19" ht="12.75">
      <c r="A109" s="10">
        <v>16</v>
      </c>
      <c r="B109" s="11" t="str">
        <f>IF(E109=0,".",VLOOKUP($E109,'[1]databáze hráčů'!$B$3:$K$472,2,FALSE))</f>
        <v>Vančura</v>
      </c>
      <c r="C109" s="11" t="str">
        <f>IF($E109=0,".",VLOOKUP($E109,'[1]databáze hráčů'!$B$3:$K$472,3,FALSE))</f>
        <v>Libor</v>
      </c>
      <c r="D109" s="11" t="str">
        <f>IF($E109=0,".",VLOOKUP($E109,'[1]databáze hráčů'!$B$3:$K$472,7,FALSE))</f>
        <v>MGC Hradečtí Orli</v>
      </c>
      <c r="E109" s="12">
        <v>475</v>
      </c>
      <c r="F109" s="13" t="str">
        <f>IF($E109=0,".",VLOOKUP($E109,'[1]databáze hráčů'!$B$3:$K$472,4,FALSE))</f>
        <v>S</v>
      </c>
      <c r="G109" s="14" t="s">
        <v>20</v>
      </c>
      <c r="H109" s="15">
        <v>29</v>
      </c>
      <c r="I109" s="15">
        <v>38</v>
      </c>
      <c r="J109" s="15">
        <v>30</v>
      </c>
      <c r="K109" s="15">
        <v>32</v>
      </c>
      <c r="L109" s="15">
        <v>28</v>
      </c>
      <c r="M109" s="15">
        <v>32</v>
      </c>
      <c r="N109" s="16">
        <f t="shared" si="18"/>
        <v>189</v>
      </c>
      <c r="O109" s="17">
        <f t="shared" si="19"/>
        <v>31.5</v>
      </c>
      <c r="P109" s="8">
        <v>76</v>
      </c>
      <c r="Q109" s="16">
        <v>6</v>
      </c>
      <c r="R109" s="16">
        <f t="shared" si="14"/>
        <v>10</v>
      </c>
      <c r="S109" s="16">
        <f t="shared" si="15"/>
        <v>3</v>
      </c>
    </row>
    <row r="110" spans="1:19" ht="12.75">
      <c r="A110" s="10">
        <v>17</v>
      </c>
      <c r="B110" s="11" t="str">
        <f>IF(E110=0,".",VLOOKUP($E110,'[1]databáze hráčů'!$B$3:$K$472,2,FALSE))</f>
        <v>Ječný</v>
      </c>
      <c r="C110" s="11" t="str">
        <f>IF($E110=0,".",VLOOKUP($E110,'[1]databáze hráčů'!$B$3:$K$472,3,FALSE))</f>
        <v>Milan</v>
      </c>
      <c r="D110" s="11" t="str">
        <f>IF($E110=0,".",VLOOKUP($E110,'[1]databáze hráčů'!$B$3:$K$472,7,FALSE))</f>
        <v>SK TEMPO Praha</v>
      </c>
      <c r="E110" s="12">
        <v>1652</v>
      </c>
      <c r="F110" s="13" t="s">
        <v>20</v>
      </c>
      <c r="G110" s="14" t="str">
        <f>IF($E110=0,".",VLOOKUP($E110,'[1]databáze hráčů'!$B$3:$K$472,8,FALSE))</f>
        <v>M</v>
      </c>
      <c r="H110" s="15">
        <v>33</v>
      </c>
      <c r="I110" s="15">
        <v>35</v>
      </c>
      <c r="J110" s="15">
        <v>32</v>
      </c>
      <c r="K110" s="15">
        <v>34</v>
      </c>
      <c r="L110" s="15">
        <v>25</v>
      </c>
      <c r="M110" s="15">
        <v>30</v>
      </c>
      <c r="N110" s="16">
        <f t="shared" si="18"/>
        <v>189</v>
      </c>
      <c r="O110" s="17">
        <f t="shared" si="19"/>
        <v>31.5</v>
      </c>
      <c r="P110" s="8">
        <v>76</v>
      </c>
      <c r="Q110" s="16">
        <v>6</v>
      </c>
      <c r="R110" s="16">
        <f t="shared" si="14"/>
        <v>10</v>
      </c>
      <c r="S110" s="16">
        <f t="shared" si="15"/>
        <v>4</v>
      </c>
    </row>
    <row r="111" spans="1:19" ht="12.75">
      <c r="A111" s="10">
        <v>18</v>
      </c>
      <c r="B111" s="11" t="str">
        <f>IF(E111=0,".",VLOOKUP($E111,'[1]databáze hráčů'!$B$3:$K$472,2,FALSE))</f>
        <v>Straško</v>
      </c>
      <c r="C111" s="11" t="str">
        <f>IF($E111=0,".",VLOOKUP($E111,'[1]databáze hráčů'!$B$3:$K$472,3,FALSE))</f>
        <v>Marián</v>
      </c>
      <c r="D111" s="11" t="s">
        <v>99</v>
      </c>
      <c r="E111" s="12">
        <v>2672</v>
      </c>
      <c r="F111" s="13" t="str">
        <f>IF($E111=0,".",VLOOKUP($E111,'[1]databáze hráčů'!$B$3:$K$472,4,FALSE))</f>
        <v>M</v>
      </c>
      <c r="G111" s="14" t="str">
        <f>IF($E111=0,".",VLOOKUP($E111,'[1]databáze hráčů'!$B$3:$K$472,8,FALSE))</f>
        <v>M</v>
      </c>
      <c r="H111" s="15">
        <v>36</v>
      </c>
      <c r="I111" s="15">
        <v>33</v>
      </c>
      <c r="J111" s="15">
        <v>30</v>
      </c>
      <c r="K111" s="15">
        <v>31</v>
      </c>
      <c r="L111" s="15">
        <v>30</v>
      </c>
      <c r="M111" s="15">
        <v>30</v>
      </c>
      <c r="N111" s="16">
        <f t="shared" si="18"/>
        <v>190</v>
      </c>
      <c r="O111" s="17">
        <f t="shared" si="19"/>
        <v>31.666666666666668</v>
      </c>
      <c r="P111" s="8">
        <v>74</v>
      </c>
      <c r="Q111" s="16">
        <v>6</v>
      </c>
      <c r="R111" s="16">
        <f t="shared" si="14"/>
        <v>6</v>
      </c>
      <c r="S111" s="16">
        <f t="shared" si="15"/>
        <v>3</v>
      </c>
    </row>
    <row r="112" spans="1:19" ht="12.75">
      <c r="A112" s="10">
        <v>19</v>
      </c>
      <c r="B112" s="11" t="str">
        <f>IF(E112=0,".",VLOOKUP($E112,'[1]databáze hráčů'!$B$3:$K$472,2,FALSE))</f>
        <v>Pokorný</v>
      </c>
      <c r="C112" s="11" t="str">
        <f>IF($E112=0,".",VLOOKUP($E112,'[1]databáze hráčů'!$B$3:$K$472,3,FALSE))</f>
        <v>Bohumil</v>
      </c>
      <c r="D112" s="11" t="str">
        <f>IF($E112=0,".",VLOOKUP($E112,'[1]databáze hráčů'!$B$3:$K$472,7,FALSE))</f>
        <v>SMG 2000 Ústí n. L.</v>
      </c>
      <c r="E112" s="12">
        <v>1030</v>
      </c>
      <c r="F112" s="13" t="str">
        <f>IF($E112=0,".",VLOOKUP($E112,'[1]databáze hráčů'!$B$3:$K$472,4,FALSE))</f>
        <v>S</v>
      </c>
      <c r="G112" s="14" t="s">
        <v>20</v>
      </c>
      <c r="H112" s="15">
        <v>27</v>
      </c>
      <c r="I112" s="15">
        <v>29</v>
      </c>
      <c r="J112" s="15">
        <v>37</v>
      </c>
      <c r="K112" s="15">
        <v>37</v>
      </c>
      <c r="L112" s="15">
        <v>29</v>
      </c>
      <c r="M112" s="15">
        <v>31</v>
      </c>
      <c r="N112" s="16">
        <f t="shared" si="18"/>
        <v>190</v>
      </c>
      <c r="O112" s="17">
        <f t="shared" si="19"/>
        <v>31.666666666666668</v>
      </c>
      <c r="P112" s="8">
        <v>74</v>
      </c>
      <c r="Q112" s="16">
        <v>6</v>
      </c>
      <c r="R112" s="16">
        <f t="shared" si="14"/>
        <v>10</v>
      </c>
      <c r="S112" s="16">
        <f t="shared" si="15"/>
        <v>8</v>
      </c>
    </row>
    <row r="113" spans="1:19" ht="12.75">
      <c r="A113" s="10">
        <v>20</v>
      </c>
      <c r="B113" s="11" t="str">
        <f>IF(E113=0,".",VLOOKUP($E113,'[1]databáze hráčů'!$B$3:$K$472,2,FALSE))</f>
        <v>Metyš</v>
      </c>
      <c r="C113" s="11" t="str">
        <f>IF($E113=0,".",VLOOKUP($E113,'[1]databáze hráčů'!$B$3:$K$472,3,FALSE))</f>
        <v>Jan</v>
      </c>
      <c r="D113" s="11" t="str">
        <f>IF($E113=0,".",VLOOKUP($E113,'[1]databáze hráčů'!$B$3:$K$472,7,FALSE))</f>
        <v>MGC Olomouc</v>
      </c>
      <c r="E113" s="12">
        <v>673</v>
      </c>
      <c r="F113" s="13" t="str">
        <f>IF($E113=0,".",VLOOKUP($E113,'[1]databáze hráčů'!$B$3:$K$472,4,FALSE))</f>
        <v>M</v>
      </c>
      <c r="G113" s="14">
        <v>1</v>
      </c>
      <c r="H113" s="15">
        <v>33</v>
      </c>
      <c r="I113" s="15">
        <v>38</v>
      </c>
      <c r="J113" s="15">
        <v>31</v>
      </c>
      <c r="K113" s="15">
        <v>30</v>
      </c>
      <c r="L113" s="15">
        <v>23</v>
      </c>
      <c r="M113" s="15">
        <v>35</v>
      </c>
      <c r="N113" s="16">
        <f t="shared" si="18"/>
        <v>190</v>
      </c>
      <c r="O113" s="17">
        <f t="shared" si="19"/>
        <v>31.666666666666668</v>
      </c>
      <c r="P113" s="8">
        <v>74</v>
      </c>
      <c r="Q113" s="16">
        <v>6</v>
      </c>
      <c r="R113" s="16">
        <f t="shared" si="14"/>
        <v>15</v>
      </c>
      <c r="S113" s="16">
        <f t="shared" si="15"/>
        <v>5</v>
      </c>
    </row>
    <row r="114" spans="1:19" ht="12.75">
      <c r="A114" s="10">
        <v>21</v>
      </c>
      <c r="B114" s="11" t="str">
        <f>IF(E114=0,".",VLOOKUP($E114,'[1]databáze hráčů'!$B$3:$K$472,2,FALSE))</f>
        <v>Kudyn</v>
      </c>
      <c r="C114" s="11" t="str">
        <f>IF($E114=0,".",VLOOKUP($E114,'[1]databáze hráčů'!$B$3:$K$472,3,FALSE))</f>
        <v>Pavel</v>
      </c>
      <c r="D114" s="11" t="str">
        <f>IF($E114=0,".",VLOOKUP($E114,'[1]databáze hráčů'!$B$3:$K$472,7,FALSE))</f>
        <v>MGC Hradečtí Orli</v>
      </c>
      <c r="E114" s="12">
        <v>1983</v>
      </c>
      <c r="F114" s="13" t="str">
        <f>IF($E114=0,".",VLOOKUP($E114,'[1]databáze hráčů'!$B$3:$K$472,4,FALSE))</f>
        <v>M</v>
      </c>
      <c r="G114" s="14">
        <v>1</v>
      </c>
      <c r="H114" s="15">
        <v>29</v>
      </c>
      <c r="I114" s="15">
        <v>34</v>
      </c>
      <c r="J114" s="15">
        <v>34</v>
      </c>
      <c r="K114" s="15">
        <v>30</v>
      </c>
      <c r="L114" s="15">
        <v>34</v>
      </c>
      <c r="M114" s="15">
        <v>30</v>
      </c>
      <c r="N114" s="16">
        <f t="shared" si="18"/>
        <v>191</v>
      </c>
      <c r="O114" s="17">
        <f t="shared" si="19"/>
        <v>31.833333333333332</v>
      </c>
      <c r="P114" s="8">
        <v>73</v>
      </c>
      <c r="Q114" s="16">
        <v>6</v>
      </c>
      <c r="R114" s="16">
        <f t="shared" si="14"/>
        <v>5</v>
      </c>
      <c r="S114" s="16">
        <f t="shared" si="15"/>
        <v>4</v>
      </c>
    </row>
    <row r="115" spans="1:19" ht="12.75">
      <c r="A115" s="10">
        <v>22</v>
      </c>
      <c r="B115" s="11" t="str">
        <f>IF(E115=0,".",VLOOKUP($E115,'[1]databáze hráčů'!$B$3:$K$472,2,FALSE))</f>
        <v>Bednář</v>
      </c>
      <c r="C115" s="11" t="str">
        <f>IF($E115=0,".",VLOOKUP($E115,'[1]databáze hráčů'!$B$3:$K$472,3,FALSE))</f>
        <v>Martin</v>
      </c>
      <c r="D115" s="11" t="s">
        <v>33</v>
      </c>
      <c r="E115" s="12">
        <v>3081</v>
      </c>
      <c r="F115" s="13" t="s">
        <v>34</v>
      </c>
      <c r="G115" s="14" t="s">
        <v>20</v>
      </c>
      <c r="H115" s="15">
        <v>30</v>
      </c>
      <c r="I115" s="15">
        <v>37</v>
      </c>
      <c r="J115" s="15">
        <v>31</v>
      </c>
      <c r="K115" s="15">
        <v>31</v>
      </c>
      <c r="L115" s="15">
        <v>28</v>
      </c>
      <c r="M115" s="15">
        <v>34</v>
      </c>
      <c r="N115" s="16">
        <f t="shared" si="18"/>
        <v>191</v>
      </c>
      <c r="O115" s="17">
        <f t="shared" si="19"/>
        <v>31.833333333333332</v>
      </c>
      <c r="P115" s="8">
        <v>73</v>
      </c>
      <c r="Q115" s="16">
        <v>6</v>
      </c>
      <c r="R115" s="16">
        <f t="shared" si="14"/>
        <v>9</v>
      </c>
      <c r="S115" s="16">
        <f t="shared" si="15"/>
        <v>4</v>
      </c>
    </row>
    <row r="116" spans="1:19" ht="12.75">
      <c r="A116" s="10">
        <v>23</v>
      </c>
      <c r="B116" s="11" t="str">
        <f>IF(E116=0,".",VLOOKUP($E116,'[1]databáze hráčů'!$B$3:$K$472,2,FALSE))</f>
        <v>Broumský</v>
      </c>
      <c r="C116" s="11" t="str">
        <f>IF($E116=0,".",VLOOKUP($E116,'[1]databáze hráčů'!$B$3:$K$472,3,FALSE))</f>
        <v>Jiří</v>
      </c>
      <c r="D116" s="11" t="s">
        <v>35</v>
      </c>
      <c r="E116" s="12">
        <v>1372</v>
      </c>
      <c r="F116" s="13" t="str">
        <f>IF($E116=0,".",VLOOKUP($E116,'[1]databáze hráčů'!$B$3:$K$472,4,FALSE))</f>
        <v>M</v>
      </c>
      <c r="G116" s="14">
        <f>IF($E116=0,".",VLOOKUP($E116,'[1]databáze hráčů'!$B$3:$K$472,8,FALSE))</f>
        <v>1</v>
      </c>
      <c r="H116" s="15">
        <v>34</v>
      </c>
      <c r="I116" s="15">
        <v>34</v>
      </c>
      <c r="J116" s="15">
        <v>33</v>
      </c>
      <c r="K116" s="15">
        <v>29</v>
      </c>
      <c r="L116" s="15">
        <v>30</v>
      </c>
      <c r="M116" s="15">
        <v>33</v>
      </c>
      <c r="N116" s="16">
        <f t="shared" si="18"/>
        <v>193</v>
      </c>
      <c r="O116" s="17">
        <f t="shared" si="19"/>
        <v>32.166666666666664</v>
      </c>
      <c r="P116" s="8">
        <v>70</v>
      </c>
      <c r="Q116" s="16">
        <v>6</v>
      </c>
      <c r="R116" s="16">
        <f t="shared" si="14"/>
        <v>5</v>
      </c>
      <c r="S116" s="16">
        <f t="shared" si="15"/>
        <v>4</v>
      </c>
    </row>
    <row r="117" spans="1:19" ht="12.75">
      <c r="A117" s="10">
        <v>24</v>
      </c>
      <c r="B117" s="11" t="str">
        <f>IF(E117=0,".",VLOOKUP($E117,'[1]databáze hráčů'!$B$3:$K$472,2,FALSE))</f>
        <v>Mlčoch</v>
      </c>
      <c r="C117" s="11" t="str">
        <f>IF($E117=0,".",VLOOKUP($E117,'[1]databáze hráčů'!$B$3:$K$472,3,FALSE))</f>
        <v>Ondřej</v>
      </c>
      <c r="D117" s="11" t="str">
        <f>IF($E117=0,".",VLOOKUP($E117,'[1]databáze hráčů'!$B$3:$K$472,7,FALSE))</f>
        <v>1. DGC Bystřice p. H.</v>
      </c>
      <c r="E117" s="12">
        <v>2434</v>
      </c>
      <c r="F117" s="13" t="s">
        <v>20</v>
      </c>
      <c r="G117" s="14" t="str">
        <f>IF($E117=0,".",VLOOKUP($E117,'[1]databáze hráčů'!$B$3:$K$472,8,FALSE))</f>
        <v>M</v>
      </c>
      <c r="H117" s="15">
        <v>33</v>
      </c>
      <c r="I117" s="15">
        <v>36</v>
      </c>
      <c r="J117" s="15">
        <v>30</v>
      </c>
      <c r="K117" s="15">
        <v>30</v>
      </c>
      <c r="L117" s="15">
        <v>32</v>
      </c>
      <c r="M117" s="15">
        <v>32</v>
      </c>
      <c r="N117" s="16">
        <f t="shared" si="18"/>
        <v>193</v>
      </c>
      <c r="O117" s="17">
        <f t="shared" si="19"/>
        <v>32.166666666666664</v>
      </c>
      <c r="P117" s="8">
        <v>70</v>
      </c>
      <c r="Q117" s="16">
        <v>6</v>
      </c>
      <c r="R117" s="16">
        <f t="shared" si="14"/>
        <v>6</v>
      </c>
      <c r="S117" s="16">
        <f t="shared" si="15"/>
        <v>3</v>
      </c>
    </row>
    <row r="118" spans="1:19" ht="12.75">
      <c r="A118" s="10">
        <v>25</v>
      </c>
      <c r="B118" s="11" t="str">
        <f>IF(E118=0,".",VLOOKUP($E118,'[1]databáze hráčů'!$B$3:$K$472,2,FALSE))</f>
        <v>Vosmík</v>
      </c>
      <c r="C118" s="11" t="str">
        <f>IF($E118=0,".",VLOOKUP($E118,'[1]databáze hráčů'!$B$3:$K$472,3,FALSE))</f>
        <v>Petr</v>
      </c>
      <c r="D118" s="11" t="s">
        <v>104</v>
      </c>
      <c r="E118" s="12">
        <v>1102</v>
      </c>
      <c r="F118" s="13" t="s">
        <v>20</v>
      </c>
      <c r="G118" s="14">
        <v>1</v>
      </c>
      <c r="H118" s="15">
        <v>34</v>
      </c>
      <c r="I118" s="15">
        <v>26</v>
      </c>
      <c r="J118" s="15">
        <v>35</v>
      </c>
      <c r="K118" s="15">
        <v>32</v>
      </c>
      <c r="L118" s="15">
        <v>34</v>
      </c>
      <c r="M118" s="15">
        <v>32</v>
      </c>
      <c r="N118" s="16">
        <f t="shared" si="18"/>
        <v>193</v>
      </c>
      <c r="O118" s="17">
        <f t="shared" si="19"/>
        <v>32.166666666666664</v>
      </c>
      <c r="P118" s="8">
        <v>70</v>
      </c>
      <c r="Q118" s="16">
        <v>6</v>
      </c>
      <c r="R118" s="16">
        <f t="shared" si="14"/>
        <v>9</v>
      </c>
      <c r="S118" s="16">
        <f t="shared" si="15"/>
        <v>2</v>
      </c>
    </row>
    <row r="119" spans="1:19" ht="12.75">
      <c r="A119" s="10">
        <v>26</v>
      </c>
      <c r="B119" s="11" t="str">
        <f>IF(E119=0,".",VLOOKUP($E119,'[1]databáze hráčů'!$B$3:$K$472,2,FALSE))</f>
        <v>Říha</v>
      </c>
      <c r="C119" s="11" t="str">
        <f>IF($E119=0,".",VLOOKUP($E119,'[1]databáze hráčů'!$B$3:$K$472,3,FALSE))</f>
        <v>Michal</v>
      </c>
      <c r="D119" s="11" t="str">
        <f>IF($E119=0,".",VLOOKUP($E119,'[1]databáze hráčů'!$B$3:$K$472,7,FALSE))</f>
        <v>MGC Hradečtí Orli</v>
      </c>
      <c r="E119" s="12">
        <v>3254</v>
      </c>
      <c r="F119" s="13" t="s">
        <v>20</v>
      </c>
      <c r="G119" s="14">
        <v>1</v>
      </c>
      <c r="H119" s="15">
        <v>30</v>
      </c>
      <c r="I119" s="15">
        <v>39</v>
      </c>
      <c r="J119" s="15">
        <v>26</v>
      </c>
      <c r="K119" s="15">
        <v>34</v>
      </c>
      <c r="L119" s="15">
        <v>31</v>
      </c>
      <c r="M119" s="15">
        <v>33</v>
      </c>
      <c r="N119" s="16">
        <f t="shared" si="18"/>
        <v>193</v>
      </c>
      <c r="O119" s="17">
        <f t="shared" si="19"/>
        <v>32.166666666666664</v>
      </c>
      <c r="P119" s="8">
        <v>70</v>
      </c>
      <c r="Q119" s="16">
        <v>6</v>
      </c>
      <c r="R119" s="16">
        <f t="shared" si="14"/>
        <v>13</v>
      </c>
      <c r="S119" s="16">
        <f t="shared" si="15"/>
        <v>4</v>
      </c>
    </row>
    <row r="120" spans="1:19" ht="12.75">
      <c r="A120" s="10">
        <v>27</v>
      </c>
      <c r="B120" s="11" t="str">
        <f>IF(E120=0,".",VLOOKUP($E120,'[1]databáze hráčů'!$B$3:$K$472,2,FALSE))</f>
        <v>Vozár</v>
      </c>
      <c r="C120" s="11" t="str">
        <f>IF($E120=0,".",VLOOKUP($E120,'[1]databáze hráčů'!$B$3:$K$472,3,FALSE))</f>
        <v>Josef</v>
      </c>
      <c r="D120" s="11" t="str">
        <f>IF($E120=0,".",VLOOKUP($E120,'[1]databáze hráčů'!$B$3:$K$472,7,FALSE))</f>
        <v>SK TEMPO Praha</v>
      </c>
      <c r="E120" s="12">
        <v>1407</v>
      </c>
      <c r="F120" s="13" t="s">
        <v>20</v>
      </c>
      <c r="G120" s="14" t="s">
        <v>20</v>
      </c>
      <c r="H120" s="15">
        <v>32</v>
      </c>
      <c r="I120" s="15">
        <v>31</v>
      </c>
      <c r="J120" s="15">
        <v>30</v>
      </c>
      <c r="K120" s="15">
        <v>37</v>
      </c>
      <c r="L120" s="15">
        <v>32</v>
      </c>
      <c r="M120" s="15">
        <v>32</v>
      </c>
      <c r="N120" s="16">
        <f t="shared" si="18"/>
        <v>194</v>
      </c>
      <c r="O120" s="17">
        <f t="shared" si="19"/>
        <v>32.333333333333336</v>
      </c>
      <c r="P120" s="8">
        <v>68</v>
      </c>
      <c r="Q120" s="16">
        <v>6</v>
      </c>
      <c r="R120" s="16">
        <f t="shared" si="14"/>
        <v>7</v>
      </c>
      <c r="S120" s="16">
        <f t="shared" si="15"/>
        <v>1</v>
      </c>
    </row>
    <row r="121" spans="1:19" ht="12.75">
      <c r="A121" s="10">
        <v>28</v>
      </c>
      <c r="B121" s="11" t="str">
        <f>IF(E121=0,".",VLOOKUP($E121,'[1]databáze hráčů'!$B$3:$K$472,2,FALSE))</f>
        <v>Jašek</v>
      </c>
      <c r="C121" s="11" t="str">
        <f>IF($E121=0,".",VLOOKUP($E121,'[1]databáze hráčů'!$B$3:$K$472,3,FALSE))</f>
        <v>Jindřich</v>
      </c>
      <c r="D121" s="11" t="str">
        <f>IF($E121=0,".",VLOOKUP($E121,'[1]databáze hráčů'!$B$3:$K$472,7,FALSE))</f>
        <v>MGC Olomouc</v>
      </c>
      <c r="E121" s="12">
        <v>405</v>
      </c>
      <c r="F121" s="13" t="s">
        <v>36</v>
      </c>
      <c r="G121" s="14" t="s">
        <v>20</v>
      </c>
      <c r="H121" s="15">
        <v>31</v>
      </c>
      <c r="I121" s="15">
        <v>30</v>
      </c>
      <c r="J121" s="15">
        <v>30</v>
      </c>
      <c r="K121" s="15">
        <v>38</v>
      </c>
      <c r="L121" s="15">
        <v>31</v>
      </c>
      <c r="M121" s="15">
        <v>34</v>
      </c>
      <c r="N121" s="16">
        <f t="shared" si="18"/>
        <v>194</v>
      </c>
      <c r="O121" s="17">
        <f t="shared" si="19"/>
        <v>32.333333333333336</v>
      </c>
      <c r="P121" s="8">
        <v>68</v>
      </c>
      <c r="Q121" s="16">
        <v>6</v>
      </c>
      <c r="R121" s="16">
        <f t="shared" si="14"/>
        <v>8</v>
      </c>
      <c r="S121" s="16">
        <f t="shared" si="15"/>
        <v>4</v>
      </c>
    </row>
    <row r="122" spans="1:19" ht="12.75">
      <c r="A122" s="10">
        <v>29</v>
      </c>
      <c r="B122" s="11" t="str">
        <f>IF(E122=0,".",VLOOKUP($E122,'[1]databáze hráčů'!$B$3:$K$472,2,FALSE))</f>
        <v>Solař</v>
      </c>
      <c r="C122" s="11" t="str">
        <f>IF($E122=0,".",VLOOKUP($E122,'[1]databáze hráčů'!$B$3:$K$472,3,FALSE))</f>
        <v>Jiří</v>
      </c>
      <c r="D122" s="11" t="str">
        <f>IF($E122=0,".",VLOOKUP($E122,'[1]databáze hráčů'!$B$3:$K$472,7,FALSE))</f>
        <v>1. DGC Bystřice p. H.</v>
      </c>
      <c r="E122" s="12">
        <v>3313</v>
      </c>
      <c r="F122" s="13" t="s">
        <v>34</v>
      </c>
      <c r="G122" s="14" t="s">
        <v>20</v>
      </c>
      <c r="H122" s="15">
        <v>30</v>
      </c>
      <c r="I122" s="15">
        <v>32</v>
      </c>
      <c r="J122" s="15">
        <v>30</v>
      </c>
      <c r="K122" s="15">
        <v>40</v>
      </c>
      <c r="L122" s="15">
        <v>30</v>
      </c>
      <c r="M122" s="15">
        <v>32</v>
      </c>
      <c r="N122" s="16">
        <f t="shared" si="18"/>
        <v>194</v>
      </c>
      <c r="O122" s="17">
        <f t="shared" si="19"/>
        <v>32.333333333333336</v>
      </c>
      <c r="P122" s="8">
        <v>68</v>
      </c>
      <c r="Q122" s="16">
        <v>6</v>
      </c>
      <c r="R122" s="16">
        <f t="shared" si="14"/>
        <v>10</v>
      </c>
      <c r="S122" s="16">
        <f t="shared" si="15"/>
        <v>2</v>
      </c>
    </row>
    <row r="123" spans="1:19" ht="12.75">
      <c r="A123" s="10">
        <v>30</v>
      </c>
      <c r="B123" s="11" t="str">
        <f>IF($E123=0,".",VLOOKUP($E123,'[1]databáze hráčů'!$B$3:$K$472,2,FALSE))</f>
        <v>Grünvald</v>
      </c>
      <c r="C123" s="11" t="str">
        <f>IF($E123=0,".",VLOOKUP($E123,'[1]databáze hráčů'!$B$3:$K$472,3,FALSE))</f>
        <v>Jaroslav</v>
      </c>
      <c r="D123" s="11" t="str">
        <f>IF($E123=0,".",VLOOKUP($E123,'[1]databáze hráčů'!$B$3:$K$472,7,FALSE))</f>
        <v>1.MGC Děkanka Praha</v>
      </c>
      <c r="E123" s="12">
        <v>1670</v>
      </c>
      <c r="F123" s="13" t="str">
        <f>IF($E123=0,".",VLOOKUP($E123,'[1]databáze hráčů'!$B$3:$K$472,4,FALSE))</f>
        <v>S</v>
      </c>
      <c r="G123" s="14">
        <v>1</v>
      </c>
      <c r="H123" s="15">
        <v>37</v>
      </c>
      <c r="I123" s="15">
        <v>33</v>
      </c>
      <c r="J123" s="15">
        <v>37</v>
      </c>
      <c r="K123" s="15">
        <v>34</v>
      </c>
      <c r="L123" s="15">
        <v>26</v>
      </c>
      <c r="M123" s="15">
        <v>28</v>
      </c>
      <c r="N123" s="16">
        <f t="shared" si="18"/>
        <v>195</v>
      </c>
      <c r="O123" s="17">
        <f t="shared" si="19"/>
        <v>32.5</v>
      </c>
      <c r="P123" s="8">
        <v>67</v>
      </c>
      <c r="Q123" s="16">
        <v>6</v>
      </c>
      <c r="R123" s="16">
        <f t="shared" si="14"/>
        <v>11</v>
      </c>
      <c r="S123" s="16">
        <f t="shared" si="15"/>
        <v>9</v>
      </c>
    </row>
    <row r="124" spans="1:19" ht="12.75">
      <c r="A124" s="10">
        <v>31</v>
      </c>
      <c r="B124" s="11" t="str">
        <f>IF($E124=0,".",VLOOKUP($E124,'[1]databáze hráčů'!$B$3:$K$472,2,FALSE))</f>
        <v>Christu</v>
      </c>
      <c r="C124" s="11" t="str">
        <f>IF($E124=0,".",VLOOKUP($E124,'[1]databáze hráčů'!$B$3:$K$472,3,FALSE))</f>
        <v>David</v>
      </c>
      <c r="D124" s="11" t="str">
        <f>IF($E124=0,".",VLOOKUP($E124,'[1]databáze hráčů'!$B$3:$K$472,7,FALSE))</f>
        <v>GC 85 Rakovník</v>
      </c>
      <c r="E124" s="12">
        <v>2117</v>
      </c>
      <c r="F124" s="13" t="str">
        <f>IF($E124=0,".",VLOOKUP($E124,'[1]databáze hráčů'!$B$3:$K$472,4,FALSE))</f>
        <v>M</v>
      </c>
      <c r="G124" s="14">
        <f>IF($E124=0,".",VLOOKUP($E124,'[1]databáze hráčů'!$B$3:$K$472,8,FALSE))</f>
        <v>1</v>
      </c>
      <c r="H124" s="15">
        <v>30</v>
      </c>
      <c r="I124" s="15">
        <v>33</v>
      </c>
      <c r="J124" s="15">
        <v>31</v>
      </c>
      <c r="K124" s="15">
        <v>35</v>
      </c>
      <c r="L124" s="15">
        <v>36</v>
      </c>
      <c r="M124" s="15">
        <v>31</v>
      </c>
      <c r="N124" s="16">
        <f t="shared" si="18"/>
        <v>196</v>
      </c>
      <c r="O124" s="17">
        <f t="shared" si="19"/>
        <v>32.666666666666664</v>
      </c>
      <c r="P124" s="8">
        <v>65</v>
      </c>
      <c r="Q124" s="16">
        <v>6</v>
      </c>
      <c r="R124" s="16">
        <f t="shared" si="14"/>
        <v>6</v>
      </c>
      <c r="S124" s="16">
        <f t="shared" si="15"/>
        <v>4</v>
      </c>
    </row>
    <row r="125" spans="1:19" ht="12.75">
      <c r="A125" s="10">
        <v>32</v>
      </c>
      <c r="B125" s="11" t="str">
        <f>IF(E125=0,".",VLOOKUP($E125,'[1]databáze hráčů'!$B$3:$K$472,2,FALSE))</f>
        <v>Vlček</v>
      </c>
      <c r="C125" s="11" t="str">
        <f>IF($E125=0,".",VLOOKUP($E125,'[1]databáze hráčů'!$B$3:$K$472,3,FALSE))</f>
        <v>Petr</v>
      </c>
      <c r="D125" s="11" t="str">
        <f>IF($E125=0,".",VLOOKUP($E125,'[1]databáze hráčů'!$B$3:$K$472,7,FALSE))</f>
        <v>MGC Hradečtí Orli</v>
      </c>
      <c r="E125" s="12">
        <v>876</v>
      </c>
      <c r="F125" s="13" t="s">
        <v>36</v>
      </c>
      <c r="G125" s="14" t="s">
        <v>20</v>
      </c>
      <c r="H125" s="15">
        <v>40</v>
      </c>
      <c r="I125" s="15">
        <v>31</v>
      </c>
      <c r="J125" s="15">
        <v>32</v>
      </c>
      <c r="K125" s="15">
        <v>30</v>
      </c>
      <c r="L125" s="15">
        <v>29</v>
      </c>
      <c r="M125" s="15">
        <v>34</v>
      </c>
      <c r="N125" s="16">
        <f t="shared" si="18"/>
        <v>196</v>
      </c>
      <c r="O125" s="17">
        <f t="shared" si="19"/>
        <v>32.666666666666664</v>
      </c>
      <c r="P125" s="8">
        <v>65</v>
      </c>
      <c r="Q125" s="16">
        <v>6</v>
      </c>
      <c r="R125" s="16">
        <f t="shared" si="14"/>
        <v>11</v>
      </c>
      <c r="S125" s="16">
        <f t="shared" si="15"/>
        <v>4</v>
      </c>
    </row>
    <row r="126" spans="1:19" ht="12.75">
      <c r="A126" s="10">
        <v>33</v>
      </c>
      <c r="B126" s="11" t="str">
        <f>IF(E126=0,".",VLOOKUP($E126,'[1]databáze hráčů'!$B$3:$K$472,2,FALSE))</f>
        <v>Janich</v>
      </c>
      <c r="C126" s="11" t="str">
        <f>IF($E126=0,".",VLOOKUP($E126,'[1]databáze hráčů'!$B$3:$K$472,3,FALSE))</f>
        <v>Michal</v>
      </c>
      <c r="D126" s="11" t="s">
        <v>99</v>
      </c>
      <c r="E126" s="12">
        <v>2903</v>
      </c>
      <c r="F126" s="13" t="s">
        <v>37</v>
      </c>
      <c r="G126" s="14">
        <v>2</v>
      </c>
      <c r="H126" s="15">
        <v>32</v>
      </c>
      <c r="I126" s="15">
        <v>34</v>
      </c>
      <c r="J126" s="15">
        <v>30</v>
      </c>
      <c r="K126" s="15">
        <v>34</v>
      </c>
      <c r="L126" s="15">
        <v>35</v>
      </c>
      <c r="M126" s="15">
        <v>32</v>
      </c>
      <c r="N126" s="16">
        <f t="shared" si="18"/>
        <v>197</v>
      </c>
      <c r="O126" s="17">
        <f t="shared" si="19"/>
        <v>32.833333333333336</v>
      </c>
      <c r="P126" s="8">
        <v>64</v>
      </c>
      <c r="Q126" s="16">
        <v>6</v>
      </c>
      <c r="R126" s="16">
        <f t="shared" si="14"/>
        <v>5</v>
      </c>
      <c r="S126" s="16">
        <f t="shared" si="15"/>
        <v>2</v>
      </c>
    </row>
    <row r="127" spans="1:19" ht="12.75">
      <c r="A127" s="10">
        <v>34</v>
      </c>
      <c r="B127" s="11" t="str">
        <f>IF(E127=0,".",VLOOKUP($E127,'[1]databáze hráčů'!$B$3:$K$472,2,FALSE))</f>
        <v>Nádaský</v>
      </c>
      <c r="C127" s="11" t="str">
        <f>IF($E127=0,".",VLOOKUP($E127,'[1]databáze hráčů'!$B$3:$K$472,3,FALSE))</f>
        <v>Pavel</v>
      </c>
      <c r="D127" s="11" t="str">
        <f>IF($E127=0,".",VLOOKUP($E127,'[1]databáze hráčů'!$B$3:$K$472,7,FALSE))</f>
        <v>MGC 90 Brno</v>
      </c>
      <c r="E127" s="12">
        <v>2676</v>
      </c>
      <c r="F127" s="13" t="s">
        <v>20</v>
      </c>
      <c r="G127" s="14" t="str">
        <f>IF($E127=0,".",VLOOKUP($E127,'[1]databáze hráčů'!$B$3:$K$472,8,FALSE))</f>
        <v>M</v>
      </c>
      <c r="H127" s="15">
        <v>37</v>
      </c>
      <c r="I127" s="15">
        <v>34</v>
      </c>
      <c r="J127" s="15">
        <v>29</v>
      </c>
      <c r="K127" s="15">
        <v>31</v>
      </c>
      <c r="L127" s="15">
        <v>35</v>
      </c>
      <c r="M127" s="15">
        <v>31</v>
      </c>
      <c r="N127" s="16">
        <f t="shared" si="18"/>
        <v>197</v>
      </c>
      <c r="O127" s="17">
        <f t="shared" si="19"/>
        <v>32.833333333333336</v>
      </c>
      <c r="P127" s="8">
        <v>64</v>
      </c>
      <c r="Q127" s="16">
        <v>6</v>
      </c>
      <c r="R127" s="16">
        <f t="shared" si="14"/>
        <v>8</v>
      </c>
      <c r="S127" s="16">
        <f t="shared" si="15"/>
        <v>4</v>
      </c>
    </row>
    <row r="128" spans="1:19" ht="12.75">
      <c r="A128" s="10">
        <v>35</v>
      </c>
      <c r="B128" s="11" t="str">
        <f>IF(E128=0,".",VLOOKUP($E128,'[1]databáze hráčů'!$B$3:$K$472,2,FALSE))</f>
        <v>Doležel</v>
      </c>
      <c r="C128" s="11" t="str">
        <f>IF($E128=0,".",VLOOKUP($E128,'[1]databáze hráčů'!$B$3:$K$472,3,FALSE))</f>
        <v>Pavel</v>
      </c>
      <c r="D128" s="11" t="str">
        <f>IF($E128=0,".",VLOOKUP($E128,'[1]databáze hráčů'!$B$3:$K$472,7,FALSE))</f>
        <v>1. DGC Bystřice p. H.</v>
      </c>
      <c r="E128" s="12">
        <v>1240</v>
      </c>
      <c r="F128" s="13" t="str">
        <f>IF($E128=0,".",VLOOKUP($E128,'[1]databáze hráčů'!$B$3:$K$472,4,FALSE))</f>
        <v>M</v>
      </c>
      <c r="G128" s="14">
        <f>IF($E128=0,".",VLOOKUP($E128,'[1]databáze hráčů'!$B$3:$K$472,8,FALSE))</f>
        <v>1</v>
      </c>
      <c r="H128" s="15">
        <v>33</v>
      </c>
      <c r="I128" s="15">
        <v>35</v>
      </c>
      <c r="J128" s="15">
        <v>38</v>
      </c>
      <c r="K128" s="15">
        <v>31</v>
      </c>
      <c r="L128" s="15">
        <v>29</v>
      </c>
      <c r="M128" s="15">
        <v>32</v>
      </c>
      <c r="N128" s="16">
        <f t="shared" si="18"/>
        <v>198</v>
      </c>
      <c r="O128" s="17">
        <f t="shared" si="19"/>
        <v>33</v>
      </c>
      <c r="P128" s="8">
        <v>62</v>
      </c>
      <c r="Q128" s="16">
        <v>6</v>
      </c>
      <c r="R128" s="16">
        <f t="shared" si="14"/>
        <v>9</v>
      </c>
      <c r="S128" s="16">
        <f t="shared" si="15"/>
        <v>4</v>
      </c>
    </row>
    <row r="129" spans="1:19" ht="12.75">
      <c r="A129" s="10">
        <v>36</v>
      </c>
      <c r="B129" s="11" t="str">
        <f>IF(E129=0,".",VLOOKUP($E129,'[1]databáze hráčů'!$B$3:$K$472,2,FALSE))</f>
        <v>Andr</v>
      </c>
      <c r="C129" s="11" t="str">
        <f>IF($E129=0,".",VLOOKUP($E129,'[1]databáze hráčů'!$B$3:$K$472,3,FALSE))</f>
        <v>Zdeněk</v>
      </c>
      <c r="D129" s="11" t="str">
        <f>IF($E129=0,".",VLOOKUP($E129,'[1]databáze hráčů'!$B$3:$K$472,7,FALSE))</f>
        <v>GC 85 Rakovník</v>
      </c>
      <c r="E129" s="12">
        <v>1100</v>
      </c>
      <c r="F129" s="13" t="str">
        <f>IF($E129=0,".",VLOOKUP($E129,'[1]databáze hráčů'!$B$3:$K$472,4,FALSE))</f>
        <v>S</v>
      </c>
      <c r="G129" s="14" t="str">
        <f>IF($E129=0,".",VLOOKUP($E129,'[1]databáze hráčů'!$B$3:$K$472,8,FALSE))</f>
        <v>M</v>
      </c>
      <c r="H129" s="15">
        <v>32</v>
      </c>
      <c r="I129" s="15">
        <v>35</v>
      </c>
      <c r="J129" s="15">
        <v>33</v>
      </c>
      <c r="K129" s="15">
        <v>31</v>
      </c>
      <c r="L129" s="15">
        <v>37</v>
      </c>
      <c r="M129" s="15">
        <v>31</v>
      </c>
      <c r="N129" s="16">
        <f t="shared" si="18"/>
        <v>199</v>
      </c>
      <c r="O129" s="17">
        <f t="shared" si="19"/>
        <v>33.166666666666664</v>
      </c>
      <c r="P129" s="8">
        <v>60</v>
      </c>
      <c r="Q129" s="16">
        <v>6</v>
      </c>
      <c r="R129" s="16">
        <f t="shared" si="14"/>
        <v>6</v>
      </c>
      <c r="S129" s="16">
        <f t="shared" si="15"/>
        <v>4</v>
      </c>
    </row>
    <row r="130" spans="1:19" ht="12.75">
      <c r="A130" s="10">
        <v>37</v>
      </c>
      <c r="B130" s="11" t="str">
        <f>IF(E130=0,".",VLOOKUP($E130,'[1]databáze hráčů'!$B$3:$K$472,2,FALSE))</f>
        <v>Doležel</v>
      </c>
      <c r="C130" s="11" t="str">
        <f>IF($E130=0,".",VLOOKUP($E130,'[1]databáze hráčů'!$B$3:$K$472,3,FALSE))</f>
        <v>Radek</v>
      </c>
      <c r="D130" s="11" t="str">
        <f>IF($E130=0,".",VLOOKUP($E130,'[1]databáze hráčů'!$B$3:$K$472,7,FALSE))</f>
        <v>MGC Holešov</v>
      </c>
      <c r="E130" s="12">
        <v>1241</v>
      </c>
      <c r="F130" s="13" t="str">
        <f>IF($E130=0,".",VLOOKUP($E130,'[1]databáze hráčů'!$B$3:$K$472,4,FALSE))</f>
        <v>M</v>
      </c>
      <c r="G130" s="14" t="s">
        <v>20</v>
      </c>
      <c r="H130" s="15">
        <v>31</v>
      </c>
      <c r="I130" s="15">
        <v>39</v>
      </c>
      <c r="J130" s="15">
        <v>31</v>
      </c>
      <c r="K130" s="15">
        <v>35</v>
      </c>
      <c r="L130" s="15">
        <v>31</v>
      </c>
      <c r="M130" s="15">
        <v>32</v>
      </c>
      <c r="N130" s="16">
        <f t="shared" si="18"/>
        <v>199</v>
      </c>
      <c r="O130" s="17">
        <f t="shared" si="19"/>
        <v>33.166666666666664</v>
      </c>
      <c r="P130" s="8">
        <v>60</v>
      </c>
      <c r="Q130" s="16">
        <v>6</v>
      </c>
      <c r="R130" s="16">
        <f t="shared" si="14"/>
        <v>8</v>
      </c>
      <c r="S130" s="16">
        <f t="shared" si="15"/>
        <v>4</v>
      </c>
    </row>
    <row r="131" spans="1:19" ht="12.75">
      <c r="A131" s="10">
        <v>38</v>
      </c>
      <c r="B131" s="11" t="str">
        <f>IF(E131=0,".",VLOOKUP($E131,'[1]databáze hráčů'!$B$3:$K$472,2,FALSE))</f>
        <v>Fechtner</v>
      </c>
      <c r="C131" s="11" t="str">
        <f>IF($E131=0,".",VLOOKUP($E131,'[1]databáze hráčů'!$B$3:$K$472,3,FALSE))</f>
        <v>Jan</v>
      </c>
      <c r="D131" s="11" t="str">
        <f>IF($E131=0,".",VLOOKUP($E131,'[1]databáze hráčů'!$B$3:$K$472,7,FALSE))</f>
        <v>SMG 2000 Ústí n. L.</v>
      </c>
      <c r="E131" s="12">
        <v>170</v>
      </c>
      <c r="F131" s="13" t="str">
        <f>IF($E131=0,".",VLOOKUP($E131,'[1]databáze hráčů'!$B$3:$K$472,4,FALSE))</f>
        <v>S</v>
      </c>
      <c r="G131" s="14">
        <v>2</v>
      </c>
      <c r="H131" s="15">
        <v>39</v>
      </c>
      <c r="I131" s="15">
        <v>30</v>
      </c>
      <c r="J131" s="15">
        <v>29</v>
      </c>
      <c r="K131" s="15">
        <v>33</v>
      </c>
      <c r="L131" s="15">
        <v>36</v>
      </c>
      <c r="M131" s="15">
        <v>34</v>
      </c>
      <c r="N131" s="16">
        <f t="shared" si="18"/>
        <v>201</v>
      </c>
      <c r="O131" s="17">
        <f t="shared" si="19"/>
        <v>33.5</v>
      </c>
      <c r="P131" s="8">
        <v>57</v>
      </c>
      <c r="Q131" s="16">
        <v>6</v>
      </c>
      <c r="R131" s="16">
        <f t="shared" si="14"/>
        <v>10</v>
      </c>
      <c r="S131" s="16">
        <f t="shared" si="15"/>
        <v>6</v>
      </c>
    </row>
    <row r="132" spans="1:19" ht="12.75">
      <c r="A132" s="10">
        <v>39</v>
      </c>
      <c r="B132" s="11" t="str">
        <f>IF(E132=0,".",VLOOKUP($E132,'[1]databáze hráčů'!$B$3:$K$472,2,FALSE))</f>
        <v>Vyška</v>
      </c>
      <c r="C132" s="11" t="str">
        <f>IF($E132=0,".",VLOOKUP($E132,'[1]databáze hráčů'!$B$3:$K$472,3,FALSE))</f>
        <v>Miroslav</v>
      </c>
      <c r="D132" s="11" t="str">
        <f>IF($E132=0,".",VLOOKUP($E132,'[1]databáze hráčů'!$B$3:$K$472,7,FALSE))</f>
        <v>ME Blansko</v>
      </c>
      <c r="E132" s="12">
        <v>2824</v>
      </c>
      <c r="F132" s="13" t="str">
        <f>IF($E132=0,".",VLOOKUP($E132,'[1]databáze hráčů'!$B$3:$K$472,4,FALSE))</f>
        <v>J</v>
      </c>
      <c r="G132" s="14">
        <v>1</v>
      </c>
      <c r="H132" s="15">
        <v>42</v>
      </c>
      <c r="I132" s="15">
        <v>33</v>
      </c>
      <c r="J132" s="15">
        <v>31</v>
      </c>
      <c r="K132" s="15">
        <v>34</v>
      </c>
      <c r="L132" s="15">
        <v>27</v>
      </c>
      <c r="M132" s="15">
        <v>34</v>
      </c>
      <c r="N132" s="16">
        <f t="shared" si="18"/>
        <v>201</v>
      </c>
      <c r="O132" s="17">
        <f t="shared" si="19"/>
        <v>33.5</v>
      </c>
      <c r="P132" s="8">
        <v>57</v>
      </c>
      <c r="Q132" s="16">
        <v>6</v>
      </c>
      <c r="R132" s="16">
        <f t="shared" si="14"/>
        <v>15</v>
      </c>
      <c r="S132" s="16">
        <f t="shared" si="15"/>
        <v>3</v>
      </c>
    </row>
    <row r="133" spans="1:19" ht="12.75">
      <c r="A133" s="10">
        <v>40</v>
      </c>
      <c r="B133" s="11" t="str">
        <f>IF(E133=0,".",VLOOKUP($E133,'[1]databáze hráčů'!$B$3:$K$472,2,FALSE))</f>
        <v>Fríd</v>
      </c>
      <c r="C133" s="11" t="str">
        <f>IF($E133=0,".",VLOOKUP($E133,'[1]databáze hráčů'!$B$3:$K$472,3,FALSE))</f>
        <v>Petr</v>
      </c>
      <c r="D133" s="11" t="str">
        <f>IF($E133=0,".",VLOOKUP($E133,'[1]databáze hráčů'!$B$3:$K$472,7,FALSE))</f>
        <v>SK TEMPO Praha</v>
      </c>
      <c r="E133" s="12">
        <v>2817</v>
      </c>
      <c r="F133" s="13" t="s">
        <v>36</v>
      </c>
      <c r="G133" s="14">
        <v>1</v>
      </c>
      <c r="H133" s="15">
        <v>37</v>
      </c>
      <c r="I133" s="15">
        <v>34</v>
      </c>
      <c r="J133" s="15">
        <v>30</v>
      </c>
      <c r="K133" s="15">
        <v>35</v>
      </c>
      <c r="L133" s="15">
        <v>39</v>
      </c>
      <c r="M133" s="15">
        <v>28</v>
      </c>
      <c r="N133" s="16">
        <f t="shared" si="18"/>
        <v>203</v>
      </c>
      <c r="O133" s="17">
        <f t="shared" si="19"/>
        <v>33.833333333333336</v>
      </c>
      <c r="P133" s="8">
        <v>54</v>
      </c>
      <c r="Q133" s="16">
        <v>6</v>
      </c>
      <c r="R133" s="16">
        <f t="shared" si="14"/>
        <v>11</v>
      </c>
      <c r="S133" s="16">
        <f t="shared" si="15"/>
        <v>7</v>
      </c>
    </row>
    <row r="134" spans="1:19" ht="12.75">
      <c r="A134" s="10">
        <v>41</v>
      </c>
      <c r="B134" s="11" t="str">
        <f>IF(E134=0,".",VLOOKUP($E134,'[1]databáze hráčů'!$B$3:$K$472,2,FALSE))</f>
        <v>Škaloud</v>
      </c>
      <c r="C134" s="11" t="str">
        <f>IF($E134=0,".",VLOOKUP($E134,'[1]databáze hráčů'!$B$3:$K$472,3,FALSE))</f>
        <v>Vít</v>
      </c>
      <c r="D134" s="11" t="str">
        <f>IF($E134=0,".",VLOOKUP($E134,'[1]databáze hráčů'!$B$3:$K$472,7,FALSE))</f>
        <v>GC 85 Rakovník</v>
      </c>
      <c r="E134" s="12">
        <v>2858</v>
      </c>
      <c r="F134" s="13" t="s">
        <v>37</v>
      </c>
      <c r="G134" s="14">
        <v>1</v>
      </c>
      <c r="H134" s="15">
        <v>40</v>
      </c>
      <c r="I134" s="15">
        <v>30</v>
      </c>
      <c r="J134" s="15">
        <v>36</v>
      </c>
      <c r="K134" s="15">
        <v>33</v>
      </c>
      <c r="L134" s="15">
        <v>30</v>
      </c>
      <c r="M134" s="15">
        <v>35</v>
      </c>
      <c r="N134" s="16">
        <f t="shared" si="18"/>
        <v>204</v>
      </c>
      <c r="O134" s="17">
        <f t="shared" si="19"/>
        <v>34</v>
      </c>
      <c r="P134" s="8">
        <v>53</v>
      </c>
      <c r="Q134" s="16">
        <v>6</v>
      </c>
      <c r="R134" s="16">
        <f t="shared" si="14"/>
        <v>10</v>
      </c>
      <c r="S134" s="16">
        <f t="shared" si="15"/>
        <v>6</v>
      </c>
    </row>
    <row r="135" spans="1:19" ht="12.75">
      <c r="A135" s="10">
        <v>42</v>
      </c>
      <c r="B135" s="11" t="str">
        <f>IF($E135=0,".",VLOOKUP($E135,'[1]databáze hráčů'!$B$3:$K$472,2,FALSE))</f>
        <v>Šlapák</v>
      </c>
      <c r="C135" s="11" t="str">
        <f>IF($E135=0,".",VLOOKUP($E135,'[1]databáze hráčů'!$B$3:$K$472,3,FALSE))</f>
        <v>Michal</v>
      </c>
      <c r="D135" s="11" t="str">
        <f>IF($E135=0,".",VLOOKUP($E135,'[1]databáze hráčů'!$B$3:$K$472,7,FALSE))</f>
        <v>GC 85 Rakovník</v>
      </c>
      <c r="E135" s="12">
        <v>2038</v>
      </c>
      <c r="F135" s="13" t="str">
        <f>IF($E135=0,".",VLOOKUP($E135,'[1]databáze hráčů'!$B$3:$K$472,4,FALSE))</f>
        <v>M</v>
      </c>
      <c r="G135" s="14">
        <v>1</v>
      </c>
      <c r="H135" s="15">
        <v>35</v>
      </c>
      <c r="I135" s="15">
        <v>30</v>
      </c>
      <c r="J135" s="15">
        <v>31</v>
      </c>
      <c r="K135" s="15">
        <v>38</v>
      </c>
      <c r="L135" s="15">
        <v>35</v>
      </c>
      <c r="M135" s="15">
        <v>37</v>
      </c>
      <c r="N135" s="16">
        <f t="shared" si="18"/>
        <v>206</v>
      </c>
      <c r="O135" s="17">
        <f t="shared" si="19"/>
        <v>34.333333333333336</v>
      </c>
      <c r="P135" s="8">
        <v>50</v>
      </c>
      <c r="Q135" s="16">
        <v>6</v>
      </c>
      <c r="R135" s="16">
        <f t="shared" si="14"/>
        <v>8</v>
      </c>
      <c r="S135" s="16">
        <f t="shared" si="15"/>
        <v>6</v>
      </c>
    </row>
    <row r="136" spans="1:19" ht="12.75">
      <c r="A136" s="10">
        <v>43</v>
      </c>
      <c r="B136" s="11" t="str">
        <f>IF(E136=0,".",VLOOKUP($E136,'[1]databáze hráčů'!$B$3:$K$472,2,FALSE))</f>
        <v>Fantal</v>
      </c>
      <c r="C136" s="11" t="str">
        <f>IF($E136=0,".",VLOOKUP($E136,'[1]databáze hráčů'!$B$3:$K$472,3,FALSE))</f>
        <v>Jakub</v>
      </c>
      <c r="D136" s="11" t="str">
        <f>IF($E136=0,".",VLOOKUP($E136,'[1]databáze hráčů'!$B$3:$K$472,7,FALSE))</f>
        <v>MGC Olomouc</v>
      </c>
      <c r="E136" s="12">
        <v>2844</v>
      </c>
      <c r="F136" s="13" t="s">
        <v>20</v>
      </c>
      <c r="G136" s="14">
        <v>1</v>
      </c>
      <c r="H136" s="15">
        <v>38</v>
      </c>
      <c r="I136" s="15">
        <v>34</v>
      </c>
      <c r="J136" s="15">
        <v>36</v>
      </c>
      <c r="K136" s="15">
        <v>31</v>
      </c>
      <c r="L136" s="15">
        <v>29</v>
      </c>
      <c r="M136" s="15">
        <v>38</v>
      </c>
      <c r="N136" s="16">
        <f t="shared" si="18"/>
        <v>206</v>
      </c>
      <c r="O136" s="17">
        <f t="shared" si="19"/>
        <v>34.333333333333336</v>
      </c>
      <c r="P136" s="8">
        <v>50</v>
      </c>
      <c r="Q136" s="16">
        <v>6</v>
      </c>
      <c r="R136" s="16">
        <f t="shared" si="14"/>
        <v>9</v>
      </c>
      <c r="S136" s="16">
        <f t="shared" si="15"/>
        <v>7</v>
      </c>
    </row>
    <row r="137" spans="1:19" ht="12.75">
      <c r="A137" s="10">
        <v>44</v>
      </c>
      <c r="B137" s="11" t="str">
        <f>IF(E137=0,".",VLOOKUP($E137,'[1]databáze hráčů'!$B$3:$K$472,2,FALSE))</f>
        <v>Peňáz</v>
      </c>
      <c r="C137" s="11" t="str">
        <f>IF($E137=0,".",VLOOKUP($E137,'[1]databáze hráčů'!$B$3:$K$472,3,FALSE))</f>
        <v>Josef</v>
      </c>
      <c r="D137" s="11" t="str">
        <f>IF($E137=0,".",VLOOKUP($E137,'[1]databáze hráčů'!$B$3:$K$472,7,FALSE))</f>
        <v>MGC 90 Brno</v>
      </c>
      <c r="E137" s="12">
        <v>2534</v>
      </c>
      <c r="F137" s="13" t="str">
        <f>IF($E137=0,".",VLOOKUP($E137,'[1]databáze hráčů'!$B$3:$K$472,4,FALSE))</f>
        <v>M</v>
      </c>
      <c r="G137" s="14">
        <v>2</v>
      </c>
      <c r="H137" s="15">
        <v>33</v>
      </c>
      <c r="I137" s="15">
        <v>34</v>
      </c>
      <c r="J137" s="15">
        <v>28</v>
      </c>
      <c r="K137" s="15">
        <v>39</v>
      </c>
      <c r="L137" s="15">
        <v>37</v>
      </c>
      <c r="M137" s="15">
        <v>36</v>
      </c>
      <c r="N137" s="16">
        <f t="shared" si="18"/>
        <v>207</v>
      </c>
      <c r="O137" s="17">
        <f t="shared" si="19"/>
        <v>34.5</v>
      </c>
      <c r="P137" s="8">
        <v>48</v>
      </c>
      <c r="Q137" s="16">
        <v>6</v>
      </c>
      <c r="R137" s="16">
        <f t="shared" si="14"/>
        <v>11</v>
      </c>
      <c r="S137" s="16">
        <f t="shared" si="15"/>
        <v>4</v>
      </c>
    </row>
    <row r="138" spans="1:19" ht="12.75">
      <c r="A138" s="10">
        <v>45</v>
      </c>
      <c r="B138" s="11" t="str">
        <f>IF(E138=0,".",VLOOKUP($E138,'[1]databáze hráčů'!$B$3:$K$472,2,FALSE))</f>
        <v>Vítek</v>
      </c>
      <c r="C138" s="11" t="str">
        <f>IF($E138=0,".",VLOOKUP($E138,'[1]databáze hráčů'!$B$3:$K$472,3,FALSE))</f>
        <v>Aleš</v>
      </c>
      <c r="D138" s="11" t="str">
        <f>IF($E138=0,".",VLOOKUP($E138,'[1]databáze hráčů'!$B$3:$K$472,7,FALSE))</f>
        <v>MGC Olomouc</v>
      </c>
      <c r="E138" s="12">
        <v>402</v>
      </c>
      <c r="F138" s="13" t="s">
        <v>36</v>
      </c>
      <c r="G138" s="14">
        <v>1</v>
      </c>
      <c r="H138" s="15">
        <v>36</v>
      </c>
      <c r="I138" s="15">
        <v>37</v>
      </c>
      <c r="J138" s="15">
        <v>38</v>
      </c>
      <c r="K138" s="15">
        <v>35</v>
      </c>
      <c r="L138" s="15">
        <v>27</v>
      </c>
      <c r="M138" s="15">
        <v>35</v>
      </c>
      <c r="N138" s="16">
        <f t="shared" si="18"/>
        <v>208</v>
      </c>
      <c r="O138" s="17">
        <f t="shared" si="19"/>
        <v>34.666666666666664</v>
      </c>
      <c r="P138" s="8">
        <v>47</v>
      </c>
      <c r="Q138" s="16">
        <v>6</v>
      </c>
      <c r="R138" s="16">
        <f t="shared" si="14"/>
        <v>11</v>
      </c>
      <c r="S138" s="16">
        <f t="shared" si="15"/>
        <v>2</v>
      </c>
    </row>
    <row r="139" spans="1:19" ht="12.75">
      <c r="A139" s="10">
        <v>46</v>
      </c>
      <c r="B139" s="11" t="str">
        <f>IF(E139=0,".",VLOOKUP($E139,'[1]databáze hráčů'!$B$3:$K$472,2,FALSE))</f>
        <v>Kašpar</v>
      </c>
      <c r="C139" s="11" t="str">
        <f>IF($E139=0,".",VLOOKUP($E139,'[1]databáze hráčů'!$B$3:$K$472,3,FALSE))</f>
        <v>Milouš</v>
      </c>
      <c r="D139" s="11" t="str">
        <f>IF($E139=0,".",VLOOKUP($E139,'[1]databáze hráčů'!$B$3:$K$472,7,FALSE))</f>
        <v>MG SEBA Tanvald</v>
      </c>
      <c r="E139" s="12">
        <v>877</v>
      </c>
      <c r="F139" s="13" t="s">
        <v>38</v>
      </c>
      <c r="G139" s="14" t="s">
        <v>20</v>
      </c>
      <c r="H139" s="15">
        <v>29</v>
      </c>
      <c r="I139" s="15">
        <v>33</v>
      </c>
      <c r="J139" s="15">
        <v>32</v>
      </c>
      <c r="K139" s="15">
        <v>44</v>
      </c>
      <c r="L139" s="15">
        <v>33</v>
      </c>
      <c r="M139" s="15">
        <v>37</v>
      </c>
      <c r="N139" s="16">
        <f t="shared" si="18"/>
        <v>208</v>
      </c>
      <c r="O139" s="17">
        <f t="shared" si="19"/>
        <v>34.666666666666664</v>
      </c>
      <c r="P139" s="8">
        <v>47</v>
      </c>
      <c r="Q139" s="16">
        <v>6</v>
      </c>
      <c r="R139" s="16">
        <f t="shared" si="14"/>
        <v>15</v>
      </c>
      <c r="S139" s="16">
        <f t="shared" si="15"/>
        <v>5</v>
      </c>
    </row>
    <row r="140" spans="1:19" ht="12.75">
      <c r="A140" s="10">
        <v>47</v>
      </c>
      <c r="B140" s="11" t="str">
        <f>IF(E140=0,".",VLOOKUP($E140,'[1]databáze hráčů'!$B$3:$K$472,2,FALSE))</f>
        <v>Norek</v>
      </c>
      <c r="C140" s="11" t="str">
        <f>IF($E140=0,".",VLOOKUP($E140,'[1]databáze hráčů'!$B$3:$K$472,3,FALSE))</f>
        <v>Bohumil</v>
      </c>
      <c r="D140" s="11" t="str">
        <f>IF($E140=0,".",VLOOKUP($E140,'[1]databáze hráčů'!$B$3:$K$472,7,FALSE))</f>
        <v>MGC Plzeň</v>
      </c>
      <c r="E140" s="12">
        <v>3010</v>
      </c>
      <c r="F140" s="13" t="str">
        <f>IF($E140=0,".",VLOOKUP($E140,'[1]databáze hráčů'!$B$3:$K$472,4,FALSE))</f>
        <v>M</v>
      </c>
      <c r="G140" s="14">
        <v>2</v>
      </c>
      <c r="H140" s="15">
        <v>37</v>
      </c>
      <c r="I140" s="15">
        <v>34</v>
      </c>
      <c r="J140" s="15">
        <v>33</v>
      </c>
      <c r="K140" s="15">
        <v>37</v>
      </c>
      <c r="L140" s="15">
        <v>36</v>
      </c>
      <c r="M140" s="15">
        <v>33</v>
      </c>
      <c r="N140" s="16">
        <f t="shared" si="18"/>
        <v>210</v>
      </c>
      <c r="O140" s="17">
        <f t="shared" si="19"/>
        <v>35</v>
      </c>
      <c r="P140" s="8">
        <v>44</v>
      </c>
      <c r="Q140" s="16">
        <v>6</v>
      </c>
      <c r="R140" s="16">
        <f t="shared" si="14"/>
        <v>4</v>
      </c>
      <c r="S140" s="16">
        <f t="shared" si="15"/>
        <v>4</v>
      </c>
    </row>
    <row r="141" spans="1:19" ht="12.75">
      <c r="A141" s="10">
        <v>48</v>
      </c>
      <c r="B141" s="11" t="str">
        <f>IF(E141=0,".",VLOOKUP($E141,'[1]databáze hráčů'!$B$3:$K$472,2,FALSE))</f>
        <v>Staněk</v>
      </c>
      <c r="C141" s="11" t="str">
        <f>IF($E141=0,".",VLOOKUP($E141,'[1]databáze hráčů'!$B$3:$K$472,3,FALSE))</f>
        <v>Jiří</v>
      </c>
      <c r="D141" s="11" t="s">
        <v>99</v>
      </c>
      <c r="E141" s="12">
        <v>2910</v>
      </c>
      <c r="F141" s="13" t="s">
        <v>34</v>
      </c>
      <c r="G141" s="14" t="s">
        <v>20</v>
      </c>
      <c r="H141" s="15">
        <v>41</v>
      </c>
      <c r="I141" s="15">
        <v>34</v>
      </c>
      <c r="J141" s="15">
        <v>35</v>
      </c>
      <c r="K141" s="15">
        <v>34</v>
      </c>
      <c r="L141" s="15">
        <v>35</v>
      </c>
      <c r="M141" s="15">
        <v>32</v>
      </c>
      <c r="N141" s="16">
        <f t="shared" si="18"/>
        <v>211</v>
      </c>
      <c r="O141" s="17">
        <f t="shared" si="19"/>
        <v>35.166666666666664</v>
      </c>
      <c r="P141" s="8">
        <v>42</v>
      </c>
      <c r="Q141" s="16">
        <v>6</v>
      </c>
      <c r="R141" s="16">
        <f t="shared" si="14"/>
        <v>9</v>
      </c>
      <c r="S141" s="16">
        <f t="shared" si="15"/>
        <v>1</v>
      </c>
    </row>
    <row r="142" spans="1:19" ht="12.75">
      <c r="A142" s="10">
        <v>49</v>
      </c>
      <c r="B142" s="11" t="str">
        <f>IF(E142=0,".",VLOOKUP($E142,'[1]databáze hráčů'!$B$3:$K$472,2,FALSE))</f>
        <v>Švihel</v>
      </c>
      <c r="C142" s="11" t="str">
        <f>IF($E142=0,".",VLOOKUP($E142,'[1]databáze hráčů'!$B$3:$K$472,3,FALSE))</f>
        <v>Ladislav</v>
      </c>
      <c r="D142" s="11" t="str">
        <f>IF($E142=0,".",VLOOKUP($E142,'[1]databáze hráčů'!$B$3:$K$472,7,FALSE))</f>
        <v>MGC Olomouc</v>
      </c>
      <c r="E142" s="12">
        <v>692</v>
      </c>
      <c r="F142" s="13" t="str">
        <f>IF($E142=0,".",VLOOKUP($E142,'[1]databáze hráčů'!$B$3:$K$472,4,FALSE))</f>
        <v>S</v>
      </c>
      <c r="G142" s="14" t="str">
        <f>IF($E142=0,".",VLOOKUP($E142,'[1]databáze hráčů'!$B$3:$K$472,8,FALSE))</f>
        <v>M</v>
      </c>
      <c r="H142" s="15">
        <v>30</v>
      </c>
      <c r="I142" s="15">
        <v>38</v>
      </c>
      <c r="J142" s="15">
        <v>36</v>
      </c>
      <c r="K142" s="15">
        <v>36</v>
      </c>
      <c r="L142" s="15">
        <v>35</v>
      </c>
      <c r="M142" s="15">
        <v>37</v>
      </c>
      <c r="N142" s="16">
        <f t="shared" si="18"/>
        <v>212</v>
      </c>
      <c r="O142" s="17">
        <f t="shared" si="19"/>
        <v>35.333333333333336</v>
      </c>
      <c r="P142" s="8">
        <v>41</v>
      </c>
      <c r="Q142" s="16">
        <v>6</v>
      </c>
      <c r="R142" s="16">
        <f t="shared" si="14"/>
        <v>8</v>
      </c>
      <c r="S142" s="16">
        <f t="shared" si="15"/>
        <v>2</v>
      </c>
    </row>
    <row r="143" spans="1:19" ht="12.75">
      <c r="A143" s="10">
        <v>50</v>
      </c>
      <c r="B143" s="11" t="str">
        <f>IF(E143=0,".",VLOOKUP($E143,'[1]databáze hráčů'!$B$3:$K$472,2,FALSE))</f>
        <v>Souček</v>
      </c>
      <c r="C143" s="11" t="str">
        <f>IF($E143=0,".",VLOOKUP($E143,'[1]databáze hráčů'!$B$3:$K$472,3,FALSE))</f>
        <v>Pavel</v>
      </c>
      <c r="D143" s="11" t="str">
        <f>IF($E143=0,".",VLOOKUP($E143,'[1]databáze hráčů'!$B$3:$K$472,7,FALSE))</f>
        <v>SK TEMPO Praha</v>
      </c>
      <c r="E143" s="12">
        <v>2773</v>
      </c>
      <c r="F143" s="13" t="s">
        <v>20</v>
      </c>
      <c r="G143" s="14">
        <v>1</v>
      </c>
      <c r="H143" s="15">
        <v>38</v>
      </c>
      <c r="I143" s="15">
        <v>40</v>
      </c>
      <c r="J143" s="15">
        <v>32</v>
      </c>
      <c r="K143" s="15">
        <v>38</v>
      </c>
      <c r="L143" s="15">
        <v>32</v>
      </c>
      <c r="M143" s="15">
        <v>32</v>
      </c>
      <c r="N143" s="16">
        <f t="shared" si="18"/>
        <v>212</v>
      </c>
      <c r="O143" s="17">
        <f t="shared" si="19"/>
        <v>35.333333333333336</v>
      </c>
      <c r="P143" s="8">
        <v>41</v>
      </c>
      <c r="Q143" s="16">
        <v>6</v>
      </c>
      <c r="R143" s="16">
        <f t="shared" si="14"/>
        <v>8</v>
      </c>
      <c r="S143" s="16">
        <f t="shared" si="15"/>
        <v>6</v>
      </c>
    </row>
    <row r="144" spans="1:19" ht="12.75">
      <c r="A144" s="10">
        <v>51</v>
      </c>
      <c r="B144" s="11" t="str">
        <f>IF(E144=0,".",VLOOKUP($E144,'[1]databáze hráčů'!$B$3:$K$472,2,FALSE))</f>
        <v>Poslušný</v>
      </c>
      <c r="C144" s="11" t="str">
        <f>IF($E144=0,".",VLOOKUP($E144,'[1]databáze hráčů'!$B$3:$K$472,3,FALSE))</f>
        <v>Zdeněk</v>
      </c>
      <c r="D144" s="11" t="str">
        <f>IF($E144=0,".",VLOOKUP($E144,'[1]databáze hráčů'!$B$3:$K$472,7,FALSE))</f>
        <v>MG SEBA Tanvald</v>
      </c>
      <c r="E144" s="12">
        <v>861</v>
      </c>
      <c r="F144" s="13" t="s">
        <v>38</v>
      </c>
      <c r="G144" s="14">
        <v>1</v>
      </c>
      <c r="H144" s="15">
        <v>40</v>
      </c>
      <c r="I144" s="15">
        <v>33</v>
      </c>
      <c r="J144" s="15">
        <v>35</v>
      </c>
      <c r="K144" s="15">
        <v>31</v>
      </c>
      <c r="L144" s="15">
        <v>34</v>
      </c>
      <c r="M144" s="15">
        <v>39</v>
      </c>
      <c r="N144" s="16">
        <f t="shared" si="18"/>
        <v>212</v>
      </c>
      <c r="O144" s="17">
        <f t="shared" si="19"/>
        <v>35.333333333333336</v>
      </c>
      <c r="P144" s="8">
        <v>41</v>
      </c>
      <c r="Q144" s="16">
        <v>6</v>
      </c>
      <c r="R144" s="16">
        <f t="shared" si="14"/>
        <v>9</v>
      </c>
      <c r="S144" s="16">
        <f t="shared" si="15"/>
        <v>6</v>
      </c>
    </row>
    <row r="145" spans="1:19" ht="12.75">
      <c r="A145" s="10">
        <v>52</v>
      </c>
      <c r="B145" s="11" t="str">
        <f>IF(E145=0,".",VLOOKUP($E145,'[1]databáze hráčů'!$B$3:$K$472,2,FALSE))</f>
        <v>Novák</v>
      </c>
      <c r="C145" s="11" t="str">
        <f>IF($E145=0,".",VLOOKUP($E145,'[1]databáze hráčů'!$B$3:$K$472,3,FALSE))</f>
        <v>Libor</v>
      </c>
      <c r="D145" s="11" t="str">
        <f>IF($E145=0,".",VLOOKUP($E145,'[1]databáze hráčů'!$B$3:$K$472,7,FALSE))</f>
        <v>MG SEBA Tanvald</v>
      </c>
      <c r="E145" s="12">
        <v>858</v>
      </c>
      <c r="F145" s="13" t="s">
        <v>38</v>
      </c>
      <c r="G145" s="14" t="s">
        <v>20</v>
      </c>
      <c r="H145" s="15">
        <v>38</v>
      </c>
      <c r="I145" s="15">
        <v>33</v>
      </c>
      <c r="J145" s="15">
        <v>31</v>
      </c>
      <c r="K145" s="15">
        <v>37</v>
      </c>
      <c r="L145" s="15">
        <v>38</v>
      </c>
      <c r="M145" s="15">
        <v>36</v>
      </c>
      <c r="N145" s="16">
        <f t="shared" si="18"/>
        <v>213</v>
      </c>
      <c r="O145" s="17">
        <f t="shared" si="19"/>
        <v>35.5</v>
      </c>
      <c r="P145" s="8">
        <v>39</v>
      </c>
      <c r="Q145" s="16">
        <v>6</v>
      </c>
      <c r="R145" s="16">
        <f t="shared" si="14"/>
        <v>7</v>
      </c>
      <c r="S145" s="16">
        <f t="shared" si="15"/>
        <v>5</v>
      </c>
    </row>
    <row r="146" spans="1:19" ht="12.75">
      <c r="A146" s="10">
        <v>53</v>
      </c>
      <c r="B146" s="11" t="s">
        <v>39</v>
      </c>
      <c r="C146" s="11" t="s">
        <v>40</v>
      </c>
      <c r="D146" s="11" t="s">
        <v>41</v>
      </c>
      <c r="E146" s="12">
        <v>3284</v>
      </c>
      <c r="F146" s="13" t="s">
        <v>34</v>
      </c>
      <c r="G146" s="14" t="s">
        <v>20</v>
      </c>
      <c r="H146" s="15">
        <v>37</v>
      </c>
      <c r="I146" s="15">
        <v>39</v>
      </c>
      <c r="J146" s="15">
        <v>37</v>
      </c>
      <c r="K146" s="15">
        <v>34</v>
      </c>
      <c r="L146" s="15">
        <v>38</v>
      </c>
      <c r="M146" s="15">
        <v>28</v>
      </c>
      <c r="N146" s="18">
        <f t="shared" si="18"/>
        <v>213</v>
      </c>
      <c r="O146" s="19">
        <f t="shared" si="19"/>
        <v>35.5</v>
      </c>
      <c r="P146" s="8">
        <v>39</v>
      </c>
      <c r="Q146" s="18">
        <v>6</v>
      </c>
      <c r="R146" s="18">
        <f t="shared" si="14"/>
        <v>11</v>
      </c>
      <c r="S146" s="18">
        <f t="shared" si="15"/>
        <v>4</v>
      </c>
    </row>
    <row r="147" spans="1:19" ht="12.75">
      <c r="A147" s="10">
        <v>54</v>
      </c>
      <c r="B147" s="11" t="str">
        <f>IF(E147=0,".",VLOOKUP($E147,'[1]databáze hráčů'!$B$3:$K$472,2,FALSE))</f>
        <v>Martínek</v>
      </c>
      <c r="C147" s="11" t="str">
        <f>IF($E147=0,".",VLOOKUP($E147,'[1]databáze hráčů'!$B$3:$K$472,3,FALSE))</f>
        <v>Ivo</v>
      </c>
      <c r="D147" s="11" t="str">
        <f>IF($E147=0,".",VLOOKUP($E147,'[1]databáze hráčů'!$B$3:$K$472,7,FALSE))</f>
        <v>MGC Hradečtí Orli</v>
      </c>
      <c r="E147" s="12">
        <v>1735</v>
      </c>
      <c r="F147" s="13" t="s">
        <v>36</v>
      </c>
      <c r="G147" s="14">
        <v>1</v>
      </c>
      <c r="H147" s="15">
        <v>35</v>
      </c>
      <c r="I147" s="15">
        <v>37</v>
      </c>
      <c r="J147" s="15">
        <v>39</v>
      </c>
      <c r="K147" s="15">
        <v>38</v>
      </c>
      <c r="L147" s="15">
        <v>33</v>
      </c>
      <c r="M147" s="15">
        <v>32</v>
      </c>
      <c r="N147" s="18">
        <f t="shared" si="18"/>
        <v>214</v>
      </c>
      <c r="O147" s="19">
        <f t="shared" si="19"/>
        <v>35.666666666666664</v>
      </c>
      <c r="P147" s="8">
        <v>38</v>
      </c>
      <c r="Q147" s="18">
        <v>6</v>
      </c>
      <c r="R147" s="18">
        <f t="shared" si="14"/>
        <v>7</v>
      </c>
      <c r="S147" s="18">
        <f t="shared" si="15"/>
        <v>5</v>
      </c>
    </row>
    <row r="148" spans="1:19" ht="12.75">
      <c r="A148" s="10">
        <v>55</v>
      </c>
      <c r="B148" s="11" t="str">
        <f>IF(E148=0,".",VLOOKUP($E148,'[1]databáze hráčů'!$B$3:$K$472,2,FALSE))</f>
        <v>Smejkal</v>
      </c>
      <c r="C148" s="11" t="str">
        <f>IF($E148=0,".",VLOOKUP($E148,'[1]databáze hráčů'!$B$3:$K$472,3,FALSE))</f>
        <v>Marek</v>
      </c>
      <c r="D148" s="11" t="s">
        <v>99</v>
      </c>
      <c r="E148" s="12">
        <v>2798</v>
      </c>
      <c r="F148" s="13" t="s">
        <v>37</v>
      </c>
      <c r="G148" s="14" t="str">
        <f>IF($E148=0,".",VLOOKUP($E148,'[1]databáze hráčů'!$B$3:$K$472,8,FALSE))</f>
        <v>M</v>
      </c>
      <c r="H148" s="15">
        <v>39</v>
      </c>
      <c r="I148" s="15">
        <v>38</v>
      </c>
      <c r="J148" s="15">
        <v>29</v>
      </c>
      <c r="K148" s="15">
        <v>34</v>
      </c>
      <c r="L148" s="15">
        <v>36</v>
      </c>
      <c r="M148" s="15">
        <v>39</v>
      </c>
      <c r="N148" s="18">
        <f t="shared" si="18"/>
        <v>215</v>
      </c>
      <c r="O148" s="19">
        <f t="shared" si="19"/>
        <v>35.833333333333336</v>
      </c>
      <c r="P148" s="8">
        <v>36</v>
      </c>
      <c r="Q148" s="18">
        <v>6</v>
      </c>
      <c r="R148" s="18">
        <f t="shared" si="14"/>
        <v>10</v>
      </c>
      <c r="S148" s="18">
        <f t="shared" si="15"/>
        <v>5</v>
      </c>
    </row>
    <row r="149" spans="1:19" ht="12.75">
      <c r="A149" s="10">
        <v>56</v>
      </c>
      <c r="B149" s="11" t="str">
        <f>IF(E149=0,".",VLOOKUP($E149,'[1]databáze hráčů'!$B$3:$K$472,2,FALSE))</f>
        <v>Mužík</v>
      </c>
      <c r="C149" s="11" t="str">
        <f>IF($E149=0,".",VLOOKUP($E149,'[1]databáze hráčů'!$B$3:$K$472,3,FALSE))</f>
        <v>Pavel</v>
      </c>
      <c r="D149" s="11" t="s">
        <v>23</v>
      </c>
      <c r="E149" s="12">
        <v>833</v>
      </c>
      <c r="F149" s="13" t="s">
        <v>38</v>
      </c>
      <c r="G149" s="14">
        <v>2</v>
      </c>
      <c r="H149" s="15">
        <v>37</v>
      </c>
      <c r="I149" s="15">
        <v>32</v>
      </c>
      <c r="J149" s="15">
        <v>38</v>
      </c>
      <c r="K149" s="15">
        <v>30</v>
      </c>
      <c r="L149" s="15">
        <v>40</v>
      </c>
      <c r="M149" s="15">
        <v>40</v>
      </c>
      <c r="N149" s="18">
        <f t="shared" si="18"/>
        <v>217</v>
      </c>
      <c r="O149" s="19">
        <f t="shared" si="19"/>
        <v>36.166666666666664</v>
      </c>
      <c r="P149" s="8">
        <v>33</v>
      </c>
      <c r="Q149" s="18">
        <v>6</v>
      </c>
      <c r="R149" s="18">
        <f t="shared" si="14"/>
        <v>10</v>
      </c>
      <c r="S149" s="18">
        <f t="shared" si="15"/>
        <v>8</v>
      </c>
    </row>
    <row r="150" spans="1:19" ht="12.75">
      <c r="A150" s="10">
        <v>57</v>
      </c>
      <c r="B150" s="11" t="str">
        <f>IF(E150=0,".",VLOOKUP($E150,'[1]databáze hráčů'!$B$3:$K$472,2,FALSE))</f>
        <v>Bednář</v>
      </c>
      <c r="C150" s="11" t="str">
        <f>IF($E150=0,".",VLOOKUP($E150,'[1]databáze hráčů'!$B$3:$K$472,3,FALSE))</f>
        <v>Petr</v>
      </c>
      <c r="D150" s="11" t="s">
        <v>44</v>
      </c>
      <c r="E150" s="12">
        <v>3080</v>
      </c>
      <c r="F150" s="13" t="s">
        <v>37</v>
      </c>
      <c r="G150" s="14">
        <f>IF($E150=0,".",VLOOKUP($E150,'[1]databáze hráčů'!$B$3:$K$472,8,FALSE))</f>
        <v>1</v>
      </c>
      <c r="H150" s="15">
        <v>36</v>
      </c>
      <c r="I150" s="15">
        <v>34</v>
      </c>
      <c r="J150" s="15">
        <v>36</v>
      </c>
      <c r="K150" s="15">
        <v>37</v>
      </c>
      <c r="L150" s="15">
        <v>38</v>
      </c>
      <c r="M150" s="15">
        <v>37</v>
      </c>
      <c r="N150" s="18">
        <f t="shared" si="18"/>
        <v>218</v>
      </c>
      <c r="O150" s="19">
        <f t="shared" si="19"/>
        <v>36.333333333333336</v>
      </c>
      <c r="P150" s="8">
        <v>32</v>
      </c>
      <c r="Q150" s="18">
        <v>6</v>
      </c>
      <c r="R150" s="18">
        <f t="shared" si="14"/>
        <v>4</v>
      </c>
      <c r="S150" s="18">
        <f t="shared" si="15"/>
        <v>1</v>
      </c>
    </row>
    <row r="151" spans="1:19" ht="12.75">
      <c r="A151" s="10">
        <v>58</v>
      </c>
      <c r="B151" s="11" t="str">
        <f>IF(E151=0,".",VLOOKUP($E151,'[1]databáze hráčů'!$B$3:$K$472,2,FALSE))</f>
        <v>Pergl</v>
      </c>
      <c r="C151" s="11" t="str">
        <f>IF($E151=0,".",VLOOKUP($E151,'[1]databáze hráčů'!$B$3:$K$472,3,FALSE))</f>
        <v>Jan</v>
      </c>
      <c r="D151" s="11" t="str">
        <f>IF($E151=0,".",VLOOKUP($E151,'[1]databáze hráčů'!$B$3:$K$472,7,FALSE))</f>
        <v>SMG 2000 Ústí n. L.</v>
      </c>
      <c r="E151" s="12">
        <v>552</v>
      </c>
      <c r="F151" s="13" t="str">
        <f>IF($E151=0,".",VLOOKUP($E151,'[1]databáze hráčů'!$B$3:$K$472,4,FALSE))</f>
        <v>M</v>
      </c>
      <c r="G151" s="14">
        <v>1</v>
      </c>
      <c r="H151" s="15">
        <v>39</v>
      </c>
      <c r="I151" s="15">
        <v>38</v>
      </c>
      <c r="J151" s="15">
        <v>38</v>
      </c>
      <c r="K151" s="15">
        <v>37</v>
      </c>
      <c r="L151" s="15">
        <v>35</v>
      </c>
      <c r="M151" s="15">
        <v>31</v>
      </c>
      <c r="N151" s="18">
        <f t="shared" si="18"/>
        <v>218</v>
      </c>
      <c r="O151" s="19">
        <f t="shared" si="19"/>
        <v>36.333333333333336</v>
      </c>
      <c r="P151" s="8">
        <v>32</v>
      </c>
      <c r="Q151" s="18">
        <v>6</v>
      </c>
      <c r="R151" s="18">
        <f t="shared" si="14"/>
        <v>8</v>
      </c>
      <c r="S151" s="18">
        <f t="shared" si="15"/>
        <v>3</v>
      </c>
    </row>
    <row r="152" spans="1:19" ht="12.75">
      <c r="A152" s="10">
        <v>59</v>
      </c>
      <c r="B152" s="11" t="str">
        <f>IF(E152=0,".",VLOOKUP($E152,'[1]databáze hráčů'!$B$3:$K$472,2,FALSE))</f>
        <v>Žaloudek</v>
      </c>
      <c r="C152" s="11" t="str">
        <f>IF($E152=0,".",VLOOKUP($E152,'[1]databáze hráčů'!$B$3:$K$472,3,FALSE))</f>
        <v>Martin</v>
      </c>
      <c r="D152" s="11" t="str">
        <f>IF($E152=0,".",VLOOKUP($E152,'[1]databáze hráčů'!$B$3:$K$472,7,FALSE))</f>
        <v>MGC 90 Brno</v>
      </c>
      <c r="E152" s="12">
        <v>1893</v>
      </c>
      <c r="F152" s="13" t="str">
        <f>IF($E152=0,".",VLOOKUP($E152,'[1]databáze hráčů'!$B$3:$K$472,4,FALSE))</f>
        <v>M</v>
      </c>
      <c r="G152" s="14">
        <v>1</v>
      </c>
      <c r="H152" s="15">
        <v>36</v>
      </c>
      <c r="I152" s="15">
        <v>37</v>
      </c>
      <c r="J152" s="15">
        <v>40</v>
      </c>
      <c r="K152" s="15">
        <v>32</v>
      </c>
      <c r="L152" s="15">
        <v>38</v>
      </c>
      <c r="M152" s="15">
        <v>35</v>
      </c>
      <c r="N152" s="18">
        <f t="shared" si="18"/>
        <v>218</v>
      </c>
      <c r="O152" s="19">
        <f t="shared" si="19"/>
        <v>36.333333333333336</v>
      </c>
      <c r="P152" s="8">
        <v>32</v>
      </c>
      <c r="Q152" s="18">
        <v>6</v>
      </c>
      <c r="R152" s="18">
        <f t="shared" si="14"/>
        <v>8</v>
      </c>
      <c r="S152" s="18">
        <f t="shared" si="15"/>
        <v>3</v>
      </c>
    </row>
    <row r="153" spans="1:19" ht="12.75">
      <c r="A153" s="10">
        <v>60</v>
      </c>
      <c r="B153" s="11" t="str">
        <f>IF(E153=0,".",VLOOKUP($E153,'[1]databáze hráčů'!$B$3:$K$472,2,FALSE))</f>
        <v>Vávra</v>
      </c>
      <c r="C153" s="11" t="str">
        <f>IF($E153=0,".",VLOOKUP($E153,'[1]databáze hráčů'!$B$3:$K$472,3,FALSE))</f>
        <v>Zdeněk</v>
      </c>
      <c r="D153" s="11" t="str">
        <f>IF($E153=0,".",VLOOKUP($E153,'[1]databáze hráčů'!$B$3:$K$472,7,FALSE))</f>
        <v>SMG 2000 Ústí n. L.</v>
      </c>
      <c r="E153" s="12">
        <v>358</v>
      </c>
      <c r="F153" s="13" t="str">
        <f>IF($E153=0,".",VLOOKUP($E153,'[1]databáze hráčů'!$B$3:$K$472,4,FALSE))</f>
        <v>S</v>
      </c>
      <c r="G153" s="14">
        <v>1</v>
      </c>
      <c r="H153" s="15">
        <v>33</v>
      </c>
      <c r="I153" s="15">
        <v>35</v>
      </c>
      <c r="J153" s="15">
        <v>44</v>
      </c>
      <c r="K153" s="15">
        <v>37</v>
      </c>
      <c r="L153" s="15">
        <v>36</v>
      </c>
      <c r="M153" s="15">
        <v>34</v>
      </c>
      <c r="N153" s="18">
        <f t="shared" si="18"/>
        <v>219</v>
      </c>
      <c r="O153" s="19">
        <f t="shared" si="19"/>
        <v>36.5</v>
      </c>
      <c r="P153" s="8">
        <v>30</v>
      </c>
      <c r="Q153" s="18">
        <v>6</v>
      </c>
      <c r="R153" s="18">
        <f aca="true" t="shared" si="20" ref="R153:R172">MAX($H153:$M153)-MIN($H153:$M153)</f>
        <v>11</v>
      </c>
      <c r="S153" s="18">
        <f aca="true" t="shared" si="21" ref="S153:S172">LARGE($H153:$M153,2)-SMALL($H153:$M153,2)</f>
        <v>3</v>
      </c>
    </row>
    <row r="154" spans="1:19" ht="12.75">
      <c r="A154" s="10">
        <v>61</v>
      </c>
      <c r="B154" s="11" t="str">
        <f>IF(E154=0,".",VLOOKUP($E154,'[1]databáze hráčů'!$B$3:$K$472,2,FALSE))</f>
        <v>Petrů</v>
      </c>
      <c r="C154" s="11" t="str">
        <f>IF($E154=0,".",VLOOKUP($E154,'[1]databáze hráčů'!$B$3:$K$472,3,FALSE))</f>
        <v>Martin</v>
      </c>
      <c r="D154" s="11" t="s">
        <v>45</v>
      </c>
      <c r="E154" s="12">
        <v>3070</v>
      </c>
      <c r="F154" s="13" t="str">
        <f>IF($E154=0,".",VLOOKUP($E154,'[1]databáze hráčů'!$B$3:$K$472,4,FALSE))</f>
        <v>J</v>
      </c>
      <c r="G154" s="14">
        <v>2</v>
      </c>
      <c r="H154" s="15">
        <v>36</v>
      </c>
      <c r="I154" s="15">
        <v>41</v>
      </c>
      <c r="J154" s="15">
        <v>36</v>
      </c>
      <c r="K154" s="15">
        <v>37</v>
      </c>
      <c r="L154" s="15">
        <v>34</v>
      </c>
      <c r="M154" s="15">
        <v>36</v>
      </c>
      <c r="N154" s="18">
        <f t="shared" si="18"/>
        <v>220</v>
      </c>
      <c r="O154" s="19">
        <f t="shared" si="19"/>
        <v>36.666666666666664</v>
      </c>
      <c r="P154" s="8">
        <v>29</v>
      </c>
      <c r="Q154" s="18">
        <v>6</v>
      </c>
      <c r="R154" s="18">
        <f t="shared" si="20"/>
        <v>7</v>
      </c>
      <c r="S154" s="18">
        <f t="shared" si="21"/>
        <v>1</v>
      </c>
    </row>
    <row r="155" spans="1:19" ht="12.75">
      <c r="A155" s="10">
        <v>62</v>
      </c>
      <c r="B155" s="11" t="str">
        <f>IF(E155=0,".",VLOOKUP($E155,'[1]databáze hráčů'!$B$3:$K$472,2,FALSE))</f>
        <v>Rimpler</v>
      </c>
      <c r="C155" s="11" t="str">
        <f>IF($E155=0,".",VLOOKUP($E155,'[1]databáze hráčů'!$B$3:$K$472,3,FALSE))</f>
        <v>Josef</v>
      </c>
      <c r="D155" s="11" t="str">
        <f>IF($E155=0,".",VLOOKUP($E155,'[1]databáze hráčů'!$B$3:$K$472,7,FALSE))</f>
        <v>MGC Jedovnice</v>
      </c>
      <c r="E155" s="12">
        <v>2596</v>
      </c>
      <c r="F155" s="13" t="s">
        <v>38</v>
      </c>
      <c r="G155" s="14">
        <f>IF($E155=0,".",VLOOKUP($E155,'[1]databáze hráčů'!$B$3:$K$472,8,FALSE))</f>
        <v>1</v>
      </c>
      <c r="H155" s="15">
        <v>39</v>
      </c>
      <c r="I155" s="15">
        <v>41</v>
      </c>
      <c r="J155" s="15">
        <v>36</v>
      </c>
      <c r="K155" s="15">
        <v>36</v>
      </c>
      <c r="L155" s="15">
        <v>32</v>
      </c>
      <c r="M155" s="15">
        <v>36</v>
      </c>
      <c r="N155" s="18">
        <f t="shared" si="18"/>
        <v>220</v>
      </c>
      <c r="O155" s="19">
        <f t="shared" si="19"/>
        <v>36.666666666666664</v>
      </c>
      <c r="P155" s="8">
        <v>29</v>
      </c>
      <c r="Q155" s="18">
        <v>6</v>
      </c>
      <c r="R155" s="18">
        <f t="shared" si="20"/>
        <v>9</v>
      </c>
      <c r="S155" s="18">
        <f t="shared" si="21"/>
        <v>3</v>
      </c>
    </row>
    <row r="156" spans="1:19" ht="12.75">
      <c r="A156" s="10">
        <v>63</v>
      </c>
      <c r="B156" s="11" t="str">
        <f>IF(E156=0,".",VLOOKUP($E156,'[1]databáze hráčů'!$B$3:$K$472,2,FALSE))</f>
        <v>Doležálek</v>
      </c>
      <c r="C156" s="11" t="str">
        <f>IF($E156=0,".",VLOOKUP($E156,'[1]databáze hráčů'!$B$3:$K$472,3,FALSE))</f>
        <v>Adam</v>
      </c>
      <c r="D156" s="11" t="str">
        <f>IF($E156=0,".",VLOOKUP($E156,'[1]databáze hráčů'!$B$3:$K$472,7,FALSE))</f>
        <v>SK Mlýn Přerov</v>
      </c>
      <c r="E156" s="12">
        <v>3019</v>
      </c>
      <c r="F156" s="13" t="s">
        <v>34</v>
      </c>
      <c r="G156" s="14">
        <v>1</v>
      </c>
      <c r="H156" s="15">
        <v>31</v>
      </c>
      <c r="I156" s="15">
        <v>37</v>
      </c>
      <c r="J156" s="15">
        <v>35</v>
      </c>
      <c r="K156" s="15">
        <v>47</v>
      </c>
      <c r="L156" s="15">
        <v>42</v>
      </c>
      <c r="M156" s="15">
        <v>35</v>
      </c>
      <c r="N156" s="18">
        <f t="shared" si="18"/>
        <v>227</v>
      </c>
      <c r="O156" s="19">
        <f t="shared" si="19"/>
        <v>37.833333333333336</v>
      </c>
      <c r="P156" s="8">
        <v>18</v>
      </c>
      <c r="Q156" s="18">
        <v>6</v>
      </c>
      <c r="R156" s="18">
        <f t="shared" si="20"/>
        <v>16</v>
      </c>
      <c r="S156" s="18">
        <f t="shared" si="21"/>
        <v>7</v>
      </c>
    </row>
    <row r="157" spans="1:19" ht="12.75">
      <c r="A157" s="10">
        <v>64</v>
      </c>
      <c r="B157" s="11" t="str">
        <f>IF(E157=0,".",VLOOKUP($E157,'[1]databáze hráčů'!$B$3:$K$472,2,FALSE))</f>
        <v>Satoránský</v>
      </c>
      <c r="C157" s="11" t="str">
        <f>IF($E157=0,".",VLOOKUP($E157,'[1]databáze hráčů'!$B$3:$K$472,3,FALSE))</f>
        <v>Milan</v>
      </c>
      <c r="D157" s="11" t="str">
        <f>IF($E157=0,".",VLOOKUP($E157,'[1]databáze hráčů'!$B$3:$K$472,7,FALSE))</f>
        <v>SK TEMPO Praha</v>
      </c>
      <c r="E157" s="12">
        <v>2883</v>
      </c>
      <c r="F157" s="13" t="str">
        <f>IF($E157=0,".",VLOOKUP($E157,'[1]databáze hráčů'!$B$3:$K$472,4,FALSE))</f>
        <v>M</v>
      </c>
      <c r="G157" s="14">
        <v>2</v>
      </c>
      <c r="H157" s="15">
        <v>43</v>
      </c>
      <c r="I157" s="15">
        <v>39</v>
      </c>
      <c r="J157" s="15">
        <v>35</v>
      </c>
      <c r="K157" s="15">
        <v>39</v>
      </c>
      <c r="L157" s="15">
        <v>39</v>
      </c>
      <c r="M157" s="15">
        <v>35</v>
      </c>
      <c r="N157" s="18">
        <f t="shared" si="18"/>
        <v>230</v>
      </c>
      <c r="O157" s="19">
        <f t="shared" si="19"/>
        <v>38.333333333333336</v>
      </c>
      <c r="P157" s="8">
        <v>14</v>
      </c>
      <c r="Q157" s="18">
        <v>6</v>
      </c>
      <c r="R157" s="18">
        <f t="shared" si="20"/>
        <v>8</v>
      </c>
      <c r="S157" s="18">
        <f t="shared" si="21"/>
        <v>4</v>
      </c>
    </row>
    <row r="158" spans="1:19" ht="12.75">
      <c r="A158" s="10">
        <v>65</v>
      </c>
      <c r="B158" s="11" t="str">
        <f>IF(E158=0,".",VLOOKUP($E158,'[1]databáze hráčů'!$B$3:$K$472,2,FALSE))</f>
        <v>Skoupý</v>
      </c>
      <c r="C158" s="11" t="str">
        <f>IF($E158=0,".",VLOOKUP($E158,'[1]databáze hráčů'!$B$3:$K$472,3,FALSE))</f>
        <v>Petr</v>
      </c>
      <c r="D158" s="11" t="s">
        <v>44</v>
      </c>
      <c r="E158" s="12">
        <v>2937</v>
      </c>
      <c r="F158" s="13" t="str">
        <f>IF($E158=0,".",VLOOKUP($E158,'[1]databáze hráčů'!$B$3:$K$472,4,FALSE))</f>
        <v>S</v>
      </c>
      <c r="G158" s="14">
        <v>1</v>
      </c>
      <c r="H158" s="15">
        <v>38</v>
      </c>
      <c r="I158" s="15">
        <v>38</v>
      </c>
      <c r="J158" s="15">
        <v>40</v>
      </c>
      <c r="K158" s="15">
        <v>31</v>
      </c>
      <c r="L158" s="15">
        <v>43</v>
      </c>
      <c r="M158" s="15">
        <v>40</v>
      </c>
      <c r="N158" s="18">
        <f t="shared" si="18"/>
        <v>230</v>
      </c>
      <c r="O158" s="19">
        <f t="shared" si="19"/>
        <v>38.333333333333336</v>
      </c>
      <c r="P158" s="8">
        <v>14</v>
      </c>
      <c r="Q158" s="18">
        <v>6</v>
      </c>
      <c r="R158" s="18">
        <f t="shared" si="20"/>
        <v>12</v>
      </c>
      <c r="S158" s="18">
        <f t="shared" si="21"/>
        <v>2</v>
      </c>
    </row>
    <row r="159" spans="1:19" ht="12.75">
      <c r="A159" s="10">
        <v>66</v>
      </c>
      <c r="B159" s="11" t="str">
        <f>IF(E159=0,".",VLOOKUP($E159,'[1]databáze hráčů'!$B$3:$K$472,2,FALSE))</f>
        <v>Skoupý</v>
      </c>
      <c r="C159" s="11" t="str">
        <f>IF($E159=0,".",VLOOKUP($E159,'[1]databáze hráčů'!$B$3:$K$472,3,FALSE))</f>
        <v>Martin</v>
      </c>
      <c r="D159" s="11" t="s">
        <v>44</v>
      </c>
      <c r="E159" s="12">
        <v>3001</v>
      </c>
      <c r="F159" s="13" t="s">
        <v>37</v>
      </c>
      <c r="G159" s="14">
        <v>1</v>
      </c>
      <c r="H159" s="15">
        <v>42</v>
      </c>
      <c r="I159" s="15">
        <v>34</v>
      </c>
      <c r="J159" s="15">
        <v>34</v>
      </c>
      <c r="K159" s="15">
        <v>44</v>
      </c>
      <c r="L159" s="15">
        <v>40</v>
      </c>
      <c r="M159" s="15">
        <v>39</v>
      </c>
      <c r="N159" s="18">
        <f t="shared" si="18"/>
        <v>233</v>
      </c>
      <c r="O159" s="19">
        <f t="shared" si="19"/>
        <v>38.833333333333336</v>
      </c>
      <c r="P159" s="8">
        <v>9</v>
      </c>
      <c r="Q159" s="18">
        <v>6</v>
      </c>
      <c r="R159" s="18">
        <f t="shared" si="20"/>
        <v>10</v>
      </c>
      <c r="S159" s="18">
        <f t="shared" si="21"/>
        <v>8</v>
      </c>
    </row>
    <row r="160" spans="1:19" ht="12.75">
      <c r="A160" s="10">
        <v>67</v>
      </c>
      <c r="B160" s="11" t="str">
        <f>IF(E160=0,".",VLOOKUP($E160,'[1]databáze hráčů'!$B$3:$K$472,2,FALSE))</f>
        <v>Bláha</v>
      </c>
      <c r="C160" s="11" t="str">
        <f>IF($E160=0,".",VLOOKUP($E160,'[1]databáze hráčů'!$B$3:$K$472,3,FALSE))</f>
        <v>Milan</v>
      </c>
      <c r="D160" s="11" t="str">
        <f>IF($E160=0,".",VLOOKUP($E160,'[1]databáze hráčů'!$B$3:$K$472,7,FALSE))</f>
        <v>GC 85 Rakovník</v>
      </c>
      <c r="E160" s="12">
        <v>1099</v>
      </c>
      <c r="F160" s="13" t="str">
        <f>IF($E160=0,".",VLOOKUP($E160,'[1]databáze hráčů'!$B$3:$K$472,4,FALSE))</f>
        <v>S</v>
      </c>
      <c r="G160" s="14">
        <v>1</v>
      </c>
      <c r="H160" s="15">
        <v>39</v>
      </c>
      <c r="I160" s="15">
        <v>45</v>
      </c>
      <c r="J160" s="15">
        <v>39</v>
      </c>
      <c r="K160" s="15">
        <v>34</v>
      </c>
      <c r="L160" s="15">
        <v>42</v>
      </c>
      <c r="M160" s="15">
        <v>34</v>
      </c>
      <c r="N160" s="18">
        <f t="shared" si="18"/>
        <v>233</v>
      </c>
      <c r="O160" s="19">
        <f t="shared" si="19"/>
        <v>38.833333333333336</v>
      </c>
      <c r="P160" s="8">
        <v>9</v>
      </c>
      <c r="Q160" s="18">
        <v>6</v>
      </c>
      <c r="R160" s="18">
        <f t="shared" si="20"/>
        <v>11</v>
      </c>
      <c r="S160" s="18">
        <f t="shared" si="21"/>
        <v>8</v>
      </c>
    </row>
    <row r="161" spans="1:19" ht="12.75">
      <c r="A161" s="10">
        <v>68</v>
      </c>
      <c r="B161" s="11" t="s">
        <v>47</v>
      </c>
      <c r="C161" s="11" t="s">
        <v>48</v>
      </c>
      <c r="D161" s="11" t="s">
        <v>49</v>
      </c>
      <c r="E161" s="12">
        <v>3312</v>
      </c>
      <c r="F161" s="13" t="s">
        <v>34</v>
      </c>
      <c r="G161" s="14">
        <v>2</v>
      </c>
      <c r="H161" s="15">
        <v>40</v>
      </c>
      <c r="I161" s="15">
        <v>42</v>
      </c>
      <c r="J161" s="15">
        <v>42</v>
      </c>
      <c r="K161" s="15">
        <v>34</v>
      </c>
      <c r="L161" s="15">
        <v>32</v>
      </c>
      <c r="M161" s="15">
        <v>44</v>
      </c>
      <c r="N161" s="18">
        <f t="shared" si="18"/>
        <v>234</v>
      </c>
      <c r="O161" s="19">
        <f t="shared" si="19"/>
        <v>39</v>
      </c>
      <c r="P161" s="8">
        <v>7</v>
      </c>
      <c r="Q161" s="18">
        <v>6</v>
      </c>
      <c r="R161" s="18">
        <f t="shared" si="20"/>
        <v>12</v>
      </c>
      <c r="S161" s="18">
        <f t="shared" si="21"/>
        <v>8</v>
      </c>
    </row>
    <row r="162" spans="1:19" ht="12.75">
      <c r="A162" s="10">
        <v>69</v>
      </c>
      <c r="B162" s="11" t="str">
        <f>IF(E162=0,".",VLOOKUP($E162,'[1]databáze hráčů'!$B$3:$K$472,2,FALSE))</f>
        <v>Vitner</v>
      </c>
      <c r="C162" s="11" t="str">
        <f>IF($E162=0,".",VLOOKUP($E162,'[1]databáze hráčů'!$B$3:$K$472,3,FALSE))</f>
        <v>Václav</v>
      </c>
      <c r="D162" s="11" t="str">
        <f>IF($E162=0,".",VLOOKUP($E162,'[1]databáze hráčů'!$B$3:$K$472,7,FALSE))</f>
        <v>GC 85 Rakovník</v>
      </c>
      <c r="E162" s="12">
        <v>1134</v>
      </c>
      <c r="F162" s="13" t="str">
        <f>IF($E162=0,".",VLOOKUP($E162,'[1]databáze hráčů'!$B$3:$K$472,4,FALSE))</f>
        <v>S</v>
      </c>
      <c r="G162" s="14">
        <v>1</v>
      </c>
      <c r="H162" s="15">
        <v>45</v>
      </c>
      <c r="I162" s="15">
        <v>39</v>
      </c>
      <c r="J162" s="15">
        <v>37</v>
      </c>
      <c r="K162" s="15">
        <v>34</v>
      </c>
      <c r="L162" s="15">
        <v>40</v>
      </c>
      <c r="M162" s="15">
        <v>40</v>
      </c>
      <c r="N162" s="18">
        <f t="shared" si="18"/>
        <v>235</v>
      </c>
      <c r="O162" s="19">
        <f t="shared" si="19"/>
        <v>39.166666666666664</v>
      </c>
      <c r="P162" s="8">
        <v>6</v>
      </c>
      <c r="Q162" s="18">
        <v>6</v>
      </c>
      <c r="R162" s="18">
        <f t="shared" si="20"/>
        <v>11</v>
      </c>
      <c r="S162" s="18">
        <f t="shared" si="21"/>
        <v>3</v>
      </c>
    </row>
    <row r="163" spans="1:19" ht="12.75">
      <c r="A163" s="10">
        <v>70</v>
      </c>
      <c r="B163" s="11" t="str">
        <f>IF(E163=0,".",VLOOKUP($E163,'[1]databáze hráčů'!$B$3:$K$472,2,FALSE))</f>
        <v>Bertels</v>
      </c>
      <c r="C163" s="11" t="str">
        <f>IF($E163=0,".",VLOOKUP($E163,'[1]databáze hráčů'!$B$3:$K$472,3,FALSE))</f>
        <v>David</v>
      </c>
      <c r="D163" s="11" t="str">
        <f>IF($E163=0,".",VLOOKUP($E163,'[1]databáze hráčů'!$B$3:$K$472,7,FALSE))</f>
        <v>MGC Hradečtí Orli</v>
      </c>
      <c r="E163" s="12">
        <v>3047</v>
      </c>
      <c r="F163" s="13" t="str">
        <f>IF($E163=0,".",VLOOKUP($E163,'[1]databáze hráčů'!$B$3:$K$472,4,FALSE))</f>
        <v>J</v>
      </c>
      <c r="G163" s="14">
        <f>IF($E163=0,".",VLOOKUP($E163,'[1]databáze hráčů'!$B$3:$K$472,8,FALSE))</f>
        <v>2</v>
      </c>
      <c r="H163" s="15">
        <v>43</v>
      </c>
      <c r="I163" s="15">
        <v>44</v>
      </c>
      <c r="J163" s="15">
        <v>32</v>
      </c>
      <c r="K163" s="15">
        <v>38</v>
      </c>
      <c r="L163" s="15">
        <v>38</v>
      </c>
      <c r="M163" s="15">
        <v>41</v>
      </c>
      <c r="N163" s="18">
        <f aca="true" t="shared" si="22" ref="N163:N172">SUM(H163:M163)</f>
        <v>236</v>
      </c>
      <c r="O163" s="19">
        <f aca="true" t="shared" si="23" ref="O163:O172">+N163/COUNT(H163:M163)</f>
        <v>39.333333333333336</v>
      </c>
      <c r="P163" s="8">
        <v>4</v>
      </c>
      <c r="Q163" s="18">
        <v>6</v>
      </c>
      <c r="R163" s="18">
        <f t="shared" si="20"/>
        <v>12</v>
      </c>
      <c r="S163" s="18">
        <f t="shared" si="21"/>
        <v>5</v>
      </c>
    </row>
    <row r="164" spans="1:19" ht="12.75">
      <c r="A164" s="10">
        <v>71</v>
      </c>
      <c r="B164" s="11" t="str">
        <f>IF(E164=0,".",VLOOKUP($E164,'[1]databáze hráčů'!$B$3:$K$472,2,FALSE))</f>
        <v>Švehla</v>
      </c>
      <c r="C164" s="11" t="str">
        <f>IF($E164=0,".",VLOOKUP($E164,'[1]databáze hráčů'!$B$3:$K$472,3,FALSE))</f>
        <v> Michal</v>
      </c>
      <c r="D164" s="11" t="str">
        <f>IF($E164=0,".",VLOOKUP($E164,'[1]databáze hráčů'!$B$3:$K$472,7,FALSE))</f>
        <v>MGC 90 Brno</v>
      </c>
      <c r="E164" s="12">
        <v>2189</v>
      </c>
      <c r="F164" s="13" t="str">
        <f>IF($E164=0,".",VLOOKUP($E164,'[1]databáze hráčů'!$B$3:$K$472,4,FALSE))</f>
        <v>M</v>
      </c>
      <c r="G164" s="14">
        <v>2</v>
      </c>
      <c r="H164" s="15">
        <v>36</v>
      </c>
      <c r="I164" s="15">
        <v>48</v>
      </c>
      <c r="J164" s="15">
        <v>37</v>
      </c>
      <c r="K164" s="15">
        <v>32</v>
      </c>
      <c r="L164" s="15">
        <v>44</v>
      </c>
      <c r="M164" s="15">
        <v>39</v>
      </c>
      <c r="N164" s="18">
        <f t="shared" si="22"/>
        <v>236</v>
      </c>
      <c r="O164" s="19">
        <f t="shared" si="23"/>
        <v>39.333333333333336</v>
      </c>
      <c r="P164" s="8">
        <v>4</v>
      </c>
      <c r="Q164" s="18">
        <v>6</v>
      </c>
      <c r="R164" s="18">
        <f t="shared" si="20"/>
        <v>16</v>
      </c>
      <c r="S164" s="18">
        <f t="shared" si="21"/>
        <v>8</v>
      </c>
    </row>
    <row r="165" spans="1:19" ht="12.75">
      <c r="A165" s="10">
        <v>72</v>
      </c>
      <c r="B165" s="11" t="str">
        <f>IF(E165=0,".",VLOOKUP($E165,'[1]databáze hráčů'!$B$3:$K$472,2,FALSE))</f>
        <v>Vlček</v>
      </c>
      <c r="C165" s="11" t="str">
        <f>IF($E165=0,".",VLOOKUP($E165,'[1]databáze hráčů'!$B$3:$K$472,3,FALSE))</f>
        <v>Marek</v>
      </c>
      <c r="D165" s="11" t="str">
        <f>IF($E165=0,".",VLOOKUP($E165,'[1]databáze hráčů'!$B$3:$K$472,7,FALSE))</f>
        <v>MGC Hradečtí Orli</v>
      </c>
      <c r="E165" s="12">
        <v>3091</v>
      </c>
      <c r="F165" s="13" t="s">
        <v>34</v>
      </c>
      <c r="G165" s="14" t="s">
        <v>20</v>
      </c>
      <c r="H165" s="15">
        <v>39</v>
      </c>
      <c r="I165" s="15">
        <v>39</v>
      </c>
      <c r="J165" s="15">
        <v>38</v>
      </c>
      <c r="K165" s="15">
        <v>33</v>
      </c>
      <c r="L165" s="15">
        <v>47</v>
      </c>
      <c r="M165" s="15">
        <v>45</v>
      </c>
      <c r="N165" s="18">
        <f t="shared" si="22"/>
        <v>241</v>
      </c>
      <c r="O165" s="19">
        <f t="shared" si="23"/>
        <v>40.166666666666664</v>
      </c>
      <c r="P165" s="8">
        <v>0</v>
      </c>
      <c r="Q165" s="18">
        <v>6</v>
      </c>
      <c r="R165" s="18">
        <f t="shared" si="20"/>
        <v>14</v>
      </c>
      <c r="S165" s="18">
        <f t="shared" si="21"/>
        <v>7</v>
      </c>
    </row>
    <row r="166" spans="1:19" ht="12.75">
      <c r="A166" s="10">
        <v>73</v>
      </c>
      <c r="B166" s="11" t="str">
        <f>IF(E166=0,".",VLOOKUP($E166,'[1]databáze hráčů'!$B$3:$K$472,2,FALSE))</f>
        <v>Rosendorf</v>
      </c>
      <c r="C166" s="11" t="str">
        <f>IF($E166=0,".",VLOOKUP($E166,'[1]databáze hráčů'!$B$3:$K$472,3,FALSE))</f>
        <v>Karel</v>
      </c>
      <c r="D166" s="11" t="str">
        <f>IF($E166=0,".",VLOOKUP($E166,'[1]databáze hráčů'!$B$3:$K$472,7,FALSE))</f>
        <v>SMG 2000 Ústí n. L.</v>
      </c>
      <c r="E166" s="12">
        <v>355</v>
      </c>
      <c r="F166" s="13" t="s">
        <v>38</v>
      </c>
      <c r="G166" s="14">
        <f>IF($E166=0,".",VLOOKUP($E166,'[1]databáze hráčů'!$B$3:$K$472,8,FALSE))</f>
        <v>3</v>
      </c>
      <c r="H166" s="15">
        <v>45</v>
      </c>
      <c r="I166" s="15">
        <v>40</v>
      </c>
      <c r="J166" s="15">
        <v>40</v>
      </c>
      <c r="K166" s="15">
        <v>38</v>
      </c>
      <c r="L166" s="15">
        <v>41</v>
      </c>
      <c r="M166" s="15">
        <v>40</v>
      </c>
      <c r="N166" s="18">
        <f t="shared" si="22"/>
        <v>244</v>
      </c>
      <c r="O166" s="19">
        <f t="shared" si="23"/>
        <v>40.666666666666664</v>
      </c>
      <c r="P166" s="8">
        <v>0</v>
      </c>
      <c r="Q166" s="18">
        <v>6</v>
      </c>
      <c r="R166" s="18">
        <f t="shared" si="20"/>
        <v>7</v>
      </c>
      <c r="S166" s="18">
        <f t="shared" si="21"/>
        <v>1</v>
      </c>
    </row>
    <row r="167" spans="1:19" ht="12.75">
      <c r="A167" s="10">
        <v>74</v>
      </c>
      <c r="B167" s="11" t="str">
        <f>IF(E167=0,".",VLOOKUP($E167,'[1]databáze hráčů'!$B$3:$K$472,2,FALSE))</f>
        <v>Navrátil</v>
      </c>
      <c r="C167" s="11" t="str">
        <f>IF($E167=0,".",VLOOKUP($E167,'[1]databáze hráčů'!$B$3:$K$472,3,FALSE))</f>
        <v> Tomáš</v>
      </c>
      <c r="D167" s="11" t="str">
        <f>IF($E167=0,".",VLOOKUP($E167,'[1]databáze hráčů'!$B$3:$K$472,7,FALSE))</f>
        <v>MGC Olomouc</v>
      </c>
      <c r="E167" s="12">
        <v>1510</v>
      </c>
      <c r="F167" s="13" t="str">
        <f>IF($E167=0,".",VLOOKUP($E167,'[1]databáze hráčů'!$B$3:$K$472,4,FALSE))</f>
        <v>M</v>
      </c>
      <c r="G167" s="14">
        <f>IF($E167=0,".",VLOOKUP($E167,'[1]databáze hráčů'!$B$3:$K$472,8,FALSE))</f>
        <v>2</v>
      </c>
      <c r="H167" s="15">
        <v>42</v>
      </c>
      <c r="I167" s="15">
        <v>40</v>
      </c>
      <c r="J167" s="15">
        <v>37</v>
      </c>
      <c r="K167" s="15">
        <v>49</v>
      </c>
      <c r="L167" s="15">
        <v>44</v>
      </c>
      <c r="M167" s="15">
        <v>34</v>
      </c>
      <c r="N167" s="18">
        <f t="shared" si="22"/>
        <v>246</v>
      </c>
      <c r="O167" s="19">
        <f t="shared" si="23"/>
        <v>41</v>
      </c>
      <c r="P167" s="8">
        <v>0</v>
      </c>
      <c r="Q167" s="18">
        <v>6</v>
      </c>
      <c r="R167" s="18">
        <f t="shared" si="20"/>
        <v>15</v>
      </c>
      <c r="S167" s="18">
        <f t="shared" si="21"/>
        <v>7</v>
      </c>
    </row>
    <row r="168" spans="1:19" ht="12.75">
      <c r="A168" s="10">
        <v>75</v>
      </c>
      <c r="B168" s="11" t="str">
        <f>IF(E168=0,".",VLOOKUP($E168,'[1]databáze hráčů'!$B$3:$K$472,2,FALSE))</f>
        <v>Gerža</v>
      </c>
      <c r="C168" s="11" t="str">
        <f>IF($E168=0,".",VLOOKUP($E168,'[1]databáze hráčů'!$B$3:$K$472,3,FALSE))</f>
        <v>Pavel</v>
      </c>
      <c r="D168" s="11" t="str">
        <f>IF($E168=0,".",VLOOKUP($E168,'[1]databáze hráčů'!$B$3:$K$472,7,FALSE))</f>
        <v>MGC Olomouc</v>
      </c>
      <c r="E168" s="12">
        <v>1934</v>
      </c>
      <c r="F168" s="13" t="s">
        <v>34</v>
      </c>
      <c r="G168" s="14" t="str">
        <f>IF($E168=0,".",VLOOKUP($E168,'[1]databáze hráčů'!$B$3:$K$472,8,FALSE))</f>
        <v>M</v>
      </c>
      <c r="H168" s="15">
        <v>51</v>
      </c>
      <c r="I168" s="15">
        <v>48</v>
      </c>
      <c r="J168" s="15">
        <v>33</v>
      </c>
      <c r="K168" s="15">
        <v>36</v>
      </c>
      <c r="L168" s="15">
        <v>49</v>
      </c>
      <c r="M168" s="15">
        <v>36</v>
      </c>
      <c r="N168" s="18">
        <f t="shared" si="22"/>
        <v>253</v>
      </c>
      <c r="O168" s="19">
        <f t="shared" si="23"/>
        <v>42.166666666666664</v>
      </c>
      <c r="P168" s="8">
        <v>0</v>
      </c>
      <c r="Q168" s="18">
        <v>6</v>
      </c>
      <c r="R168" s="18">
        <f t="shared" si="20"/>
        <v>18</v>
      </c>
      <c r="S168" s="18">
        <f t="shared" si="21"/>
        <v>13</v>
      </c>
    </row>
    <row r="169" spans="1:19" ht="12.75">
      <c r="A169" s="10">
        <v>76</v>
      </c>
      <c r="B169" s="11" t="s">
        <v>50</v>
      </c>
      <c r="C169" s="11" t="s">
        <v>51</v>
      </c>
      <c r="D169" s="11" t="s">
        <v>52</v>
      </c>
      <c r="E169" s="12">
        <v>1307</v>
      </c>
      <c r="F169" s="13" t="s">
        <v>20</v>
      </c>
      <c r="G169" s="14">
        <v>2</v>
      </c>
      <c r="H169" s="15">
        <v>46</v>
      </c>
      <c r="I169" s="15">
        <v>45</v>
      </c>
      <c r="J169" s="15">
        <v>37</v>
      </c>
      <c r="K169" s="15">
        <v>45</v>
      </c>
      <c r="L169" s="15">
        <v>40</v>
      </c>
      <c r="M169" s="15">
        <v>43</v>
      </c>
      <c r="N169" s="18">
        <f t="shared" si="22"/>
        <v>256</v>
      </c>
      <c r="O169" s="19">
        <f t="shared" si="23"/>
        <v>42.666666666666664</v>
      </c>
      <c r="P169" s="8">
        <v>0</v>
      </c>
      <c r="Q169" s="18">
        <v>6</v>
      </c>
      <c r="R169" s="18">
        <f t="shared" si="20"/>
        <v>9</v>
      </c>
      <c r="S169" s="18">
        <f t="shared" si="21"/>
        <v>5</v>
      </c>
    </row>
    <row r="170" spans="1:19" ht="12.75">
      <c r="A170" s="10">
        <v>77</v>
      </c>
      <c r="B170" s="11" t="str">
        <f>IF(E170=0,".",VLOOKUP($E170,'[1]databáze hráčů'!$B$3:$K$472,2,FALSE))</f>
        <v>Doležel</v>
      </c>
      <c r="C170" s="11" t="str">
        <f>IF($E170=0,".",VLOOKUP($E170,'[1]databáze hráčů'!$B$3:$K$472,3,FALSE))</f>
        <v>Radek</v>
      </c>
      <c r="D170" s="11" t="str">
        <f>IF($E170=0,".",VLOOKUP($E170,'[1]databáze hráčů'!$B$3:$K$472,7,FALSE))</f>
        <v>MGC Holešov</v>
      </c>
      <c r="E170" s="12">
        <v>2874</v>
      </c>
      <c r="F170" s="13" t="s">
        <v>34</v>
      </c>
      <c r="G170" s="14" t="s">
        <v>20</v>
      </c>
      <c r="H170" s="15">
        <v>38</v>
      </c>
      <c r="I170" s="15">
        <v>48</v>
      </c>
      <c r="J170" s="15">
        <v>46</v>
      </c>
      <c r="K170" s="15">
        <v>44</v>
      </c>
      <c r="L170" s="15">
        <v>59</v>
      </c>
      <c r="M170" s="15">
        <v>42</v>
      </c>
      <c r="N170" s="18">
        <f t="shared" si="22"/>
        <v>277</v>
      </c>
      <c r="O170" s="19">
        <f t="shared" si="23"/>
        <v>46.166666666666664</v>
      </c>
      <c r="P170" s="8">
        <v>0</v>
      </c>
      <c r="Q170" s="18">
        <v>6</v>
      </c>
      <c r="R170" s="18">
        <f t="shared" si="20"/>
        <v>21</v>
      </c>
      <c r="S170" s="18">
        <f t="shared" si="21"/>
        <v>6</v>
      </c>
    </row>
    <row r="171" spans="1:19" ht="12.75">
      <c r="A171" s="10">
        <v>78</v>
      </c>
      <c r="B171" s="11" t="str">
        <f>IF(E171=0,".",VLOOKUP($E171,'[1]databáze hráčů'!$B$3:$K$472,2,FALSE))</f>
        <v>Dohnal</v>
      </c>
      <c r="C171" s="11" t="str">
        <f>IF($E171=0,".",VLOOKUP($E171,'[1]databáze hráčů'!$B$3:$K$472,3,FALSE))</f>
        <v>Tomáš</v>
      </c>
      <c r="D171" s="11" t="s">
        <v>35</v>
      </c>
      <c r="E171" s="12">
        <v>331</v>
      </c>
      <c r="F171" s="13" t="str">
        <f>IF($E171=0,".",VLOOKUP($E171,'[1]databáze hráčů'!$B$3:$K$472,4,FALSE))</f>
        <v>S</v>
      </c>
      <c r="G171" s="14">
        <v>2</v>
      </c>
      <c r="H171" s="15">
        <v>36</v>
      </c>
      <c r="I171" s="15">
        <v>38</v>
      </c>
      <c r="J171" s="15">
        <v>42</v>
      </c>
      <c r="K171" s="15">
        <v>96</v>
      </c>
      <c r="L171" s="15">
        <v>126</v>
      </c>
      <c r="M171" s="15">
        <v>126</v>
      </c>
      <c r="N171" s="18">
        <f t="shared" si="22"/>
        <v>464</v>
      </c>
      <c r="O171" s="19">
        <f t="shared" si="23"/>
        <v>77.33333333333333</v>
      </c>
      <c r="P171" s="8">
        <v>0</v>
      </c>
      <c r="Q171" s="18">
        <v>6</v>
      </c>
      <c r="R171" s="18">
        <f t="shared" si="20"/>
        <v>90</v>
      </c>
      <c r="S171" s="18">
        <f t="shared" si="21"/>
        <v>88</v>
      </c>
    </row>
    <row r="172" spans="1:19" ht="12.75">
      <c r="A172" s="10">
        <v>79</v>
      </c>
      <c r="B172" s="11" t="s">
        <v>55</v>
      </c>
      <c r="C172" s="11" t="s">
        <v>56</v>
      </c>
      <c r="D172" s="11" t="s">
        <v>41</v>
      </c>
      <c r="E172" s="12">
        <v>1902</v>
      </c>
      <c r="F172" s="13" t="s">
        <v>20</v>
      </c>
      <c r="G172" s="14">
        <v>1</v>
      </c>
      <c r="H172" s="15">
        <v>38</v>
      </c>
      <c r="I172" s="15">
        <v>30</v>
      </c>
      <c r="J172" s="15">
        <v>31</v>
      </c>
      <c r="K172" s="15">
        <v>126</v>
      </c>
      <c r="L172" s="15">
        <v>126</v>
      </c>
      <c r="M172" s="15">
        <v>126</v>
      </c>
      <c r="N172" s="18">
        <f t="shared" si="22"/>
        <v>477</v>
      </c>
      <c r="O172" s="19">
        <f t="shared" si="23"/>
        <v>79.5</v>
      </c>
      <c r="P172" s="8">
        <v>0</v>
      </c>
      <c r="Q172" s="18">
        <v>6</v>
      </c>
      <c r="R172" s="18">
        <f t="shared" si="20"/>
        <v>96</v>
      </c>
      <c r="S172" s="18">
        <f t="shared" si="21"/>
        <v>95</v>
      </c>
    </row>
    <row r="173" ht="12.75"/>
    <row r="174" spans="1:17" ht="15">
      <c r="A174" s="1" t="s">
        <v>58</v>
      </c>
      <c r="N174" s="4" t="str">
        <f>VLOOKUP(1,'[1]dotazy'!$B$3:$D$23,2,FALSE)</f>
        <v>GP</v>
      </c>
      <c r="O174" s="4" t="str">
        <f>VLOOKUP(1,'[1]dotazy'!$B$3:$D$23,3,FALSE)</f>
        <v>filc</v>
      </c>
      <c r="P174" s="5" t="s">
        <v>1</v>
      </c>
      <c r="Q174" s="4" t="s">
        <v>2</v>
      </c>
    </row>
    <row r="175" spans="1:19" ht="12.75">
      <c r="A175" s="6" t="s">
        <v>3</v>
      </c>
      <c r="B175" s="6" t="s">
        <v>4</v>
      </c>
      <c r="C175" s="6" t="s">
        <v>5</v>
      </c>
      <c r="D175" s="6" t="s">
        <v>6</v>
      </c>
      <c r="E175" s="6" t="s">
        <v>7</v>
      </c>
      <c r="F175" s="6" t="s">
        <v>8</v>
      </c>
      <c r="G175" s="6" t="s">
        <v>9</v>
      </c>
      <c r="H175" s="6" t="s">
        <v>10</v>
      </c>
      <c r="I175" s="6" t="s">
        <v>11</v>
      </c>
      <c r="J175" s="6" t="s">
        <v>12</v>
      </c>
      <c r="K175" s="6" t="s">
        <v>13</v>
      </c>
      <c r="L175" s="6" t="s">
        <v>14</v>
      </c>
      <c r="M175" s="6" t="s">
        <v>15</v>
      </c>
      <c r="N175" s="6" t="s">
        <v>16</v>
      </c>
      <c r="O175" s="7" t="s">
        <v>17</v>
      </c>
      <c r="P175" s="8" t="e">
        <v>#VALUE!</v>
      </c>
      <c r="Q175" s="9">
        <v>28.819</v>
      </c>
      <c r="R175" s="6" t="s">
        <v>18</v>
      </c>
      <c r="S175" s="6" t="s">
        <v>19</v>
      </c>
    </row>
    <row r="176" spans="1:19" ht="12.75">
      <c r="A176" s="10">
        <v>1</v>
      </c>
      <c r="B176" s="11" t="str">
        <f>IF(E176=0,".",VLOOKUP($E176,'[1]databáze hráčů'!$B$3:$K$472,2,FALSE))</f>
        <v>Libigerová</v>
      </c>
      <c r="C176" s="11" t="str">
        <f>IF($E176=0,".",VLOOKUP($E176,'[1]databáze hráčů'!$B$3:$K$472,3,FALSE))</f>
        <v>Eva</v>
      </c>
      <c r="D176" s="11" t="str">
        <f>IF($E176=0,".",VLOOKUP($E176,'[1]databáze hráčů'!$B$3:$K$472,7,FALSE))</f>
        <v>SK TEMPO Praha</v>
      </c>
      <c r="E176" s="12">
        <v>3072</v>
      </c>
      <c r="F176" s="13" t="s">
        <v>31</v>
      </c>
      <c r="G176" s="14">
        <v>1</v>
      </c>
      <c r="H176" s="15">
        <v>31</v>
      </c>
      <c r="I176" s="15">
        <v>34</v>
      </c>
      <c r="J176" s="15">
        <v>30</v>
      </c>
      <c r="K176" s="15">
        <v>25</v>
      </c>
      <c r="L176" s="15">
        <v>33</v>
      </c>
      <c r="M176" s="15">
        <v>35</v>
      </c>
      <c r="N176" s="16">
        <f aca="true" t="shared" si="24" ref="N176:N183">SUM(H176:M176)</f>
        <v>188</v>
      </c>
      <c r="O176" s="17">
        <f aca="true" t="shared" si="25" ref="O176:O183">+N176/COUNT(H176:M176)</f>
        <v>31.333333333333332</v>
      </c>
      <c r="P176" s="8">
        <v>77</v>
      </c>
      <c r="Q176" s="16">
        <v>6</v>
      </c>
      <c r="R176" s="16">
        <f aca="true" t="shared" si="26" ref="R176:R184">MAX($H176:$M176)-MIN($H176:$M176)</f>
        <v>10</v>
      </c>
      <c r="S176" s="16">
        <f aca="true" t="shared" si="27" ref="S176:S184">LARGE($H176:$M176,2)-SMALL($H176:$M176,2)</f>
        <v>4</v>
      </c>
    </row>
    <row r="177" spans="1:19" ht="12.75">
      <c r="A177" s="10">
        <v>2</v>
      </c>
      <c r="B177" s="11" t="str">
        <f>IF(E177=0,".",VLOOKUP($E177,'[1]databáze hráčů'!$B$3:$K$472,2,FALSE))</f>
        <v>Komadová</v>
      </c>
      <c r="C177" s="11" t="str">
        <f>IF($E177=0,".",VLOOKUP($E177,'[1]databáze hráčů'!$B$3:$K$472,3,FALSE))</f>
        <v>Miroslava</v>
      </c>
      <c r="D177" s="11" t="str">
        <f>IF($E177=0,".",VLOOKUP($E177,'[1]databáze hráčů'!$B$3:$K$472,7,FALSE))</f>
        <v>SMG 2000 Ústí n. L.</v>
      </c>
      <c r="E177" s="12">
        <v>1778</v>
      </c>
      <c r="F177" s="13" t="s">
        <v>32</v>
      </c>
      <c r="G177" s="14">
        <f>IF($E177=0,".",VLOOKUP($E177,'[1]databáze hráčů'!$B$3:$K$472,8,FALSE))</f>
        <v>1</v>
      </c>
      <c r="H177" s="15">
        <v>30</v>
      </c>
      <c r="I177" s="15">
        <v>34</v>
      </c>
      <c r="J177" s="15">
        <v>28</v>
      </c>
      <c r="K177" s="15">
        <v>35</v>
      </c>
      <c r="L177" s="15">
        <v>31</v>
      </c>
      <c r="M177" s="15">
        <v>32</v>
      </c>
      <c r="N177" s="16">
        <f t="shared" si="24"/>
        <v>190</v>
      </c>
      <c r="O177" s="17">
        <f t="shared" si="25"/>
        <v>31.666666666666668</v>
      </c>
      <c r="P177" s="8">
        <v>74</v>
      </c>
      <c r="Q177" s="16">
        <v>6</v>
      </c>
      <c r="R177" s="16">
        <f t="shared" si="26"/>
        <v>7</v>
      </c>
      <c r="S177" s="16">
        <f t="shared" si="27"/>
        <v>4</v>
      </c>
    </row>
    <row r="178" spans="1:19" ht="12.75">
      <c r="A178" s="10">
        <v>3</v>
      </c>
      <c r="B178" s="11" t="str">
        <f>IF(E178=0,".",VLOOKUP($E178,'[1]databáze hráčů'!$B$3:$K$472,2,FALSE))</f>
        <v>Tietzová</v>
      </c>
      <c r="C178" s="11" t="str">
        <f>IF($E178=0,".",VLOOKUP($E178,'[1]databáze hráčů'!$B$3:$K$472,3,FALSE))</f>
        <v>Kateřina </v>
      </c>
      <c r="D178" s="11" t="str">
        <f>IF($E178=0,".",VLOOKUP($E178,'[1]databáze hráčů'!$B$3:$K$472,7,FALSE))</f>
        <v>1. DGC Bystřice p. H.</v>
      </c>
      <c r="E178" s="12">
        <v>2341</v>
      </c>
      <c r="F178" s="13" t="str">
        <f>IF($E178=0,".",VLOOKUP($E178,'[1]databáze hráčů'!$B$3:$K$472,4,FALSE))</f>
        <v>Z</v>
      </c>
      <c r="G178" s="14" t="s">
        <v>20</v>
      </c>
      <c r="H178" s="15">
        <v>33</v>
      </c>
      <c r="I178" s="15">
        <v>34</v>
      </c>
      <c r="J178" s="15">
        <v>33</v>
      </c>
      <c r="K178" s="15">
        <v>27</v>
      </c>
      <c r="L178" s="15">
        <v>35</v>
      </c>
      <c r="M178" s="15">
        <v>31</v>
      </c>
      <c r="N178" s="16">
        <f t="shared" si="24"/>
        <v>193</v>
      </c>
      <c r="O178" s="17">
        <f t="shared" si="25"/>
        <v>32.166666666666664</v>
      </c>
      <c r="P178" s="8">
        <v>70</v>
      </c>
      <c r="Q178" s="16">
        <v>6</v>
      </c>
      <c r="R178" s="16">
        <f t="shared" si="26"/>
        <v>8</v>
      </c>
      <c r="S178" s="16">
        <f t="shared" si="27"/>
        <v>3</v>
      </c>
    </row>
    <row r="179" spans="1:19" ht="12.75">
      <c r="A179" s="10">
        <v>4</v>
      </c>
      <c r="B179" s="11" t="str">
        <f>IF(E179=0,".",VLOOKUP($E179,'[1]databáze hráčů'!$B$3:$K$472,2,FALSE))</f>
        <v>Kouřilová</v>
      </c>
      <c r="C179" s="11" t="str">
        <f>IF($E179=0,".",VLOOKUP($E179,'[1]databáze hráčů'!$B$3:$K$472,3,FALSE))</f>
        <v>Petra</v>
      </c>
      <c r="D179" s="11" t="str">
        <f>IF($E179=0,".",VLOOKUP($E179,'[1]databáze hráčů'!$B$3:$K$472,7,FALSE))</f>
        <v>1. DGC Bystřice p. H.</v>
      </c>
      <c r="E179" s="12">
        <v>2204</v>
      </c>
      <c r="F179" s="13" t="str">
        <f>IF($E179=0,".",VLOOKUP($E179,'[1]databáze hráčů'!$B$3:$K$472,4,FALSE))</f>
        <v>Z</v>
      </c>
      <c r="G179" s="14">
        <f>IF($E179=0,".",VLOOKUP($E179,'[1]databáze hráčů'!$B$3:$K$472,8,FALSE))</f>
        <v>1</v>
      </c>
      <c r="H179" s="15">
        <v>42</v>
      </c>
      <c r="I179" s="15">
        <v>41</v>
      </c>
      <c r="J179" s="15">
        <v>32</v>
      </c>
      <c r="K179" s="15">
        <v>33</v>
      </c>
      <c r="L179" s="15">
        <v>30</v>
      </c>
      <c r="M179" s="15">
        <v>36</v>
      </c>
      <c r="N179" s="18">
        <f t="shared" si="24"/>
        <v>214</v>
      </c>
      <c r="O179" s="19">
        <f t="shared" si="25"/>
        <v>35.666666666666664</v>
      </c>
      <c r="P179" s="8">
        <v>38</v>
      </c>
      <c r="Q179" s="18">
        <v>6</v>
      </c>
      <c r="R179" s="18">
        <f t="shared" si="26"/>
        <v>12</v>
      </c>
      <c r="S179" s="18">
        <f t="shared" si="27"/>
        <v>9</v>
      </c>
    </row>
    <row r="180" spans="1:19" ht="12.75">
      <c r="A180" s="10">
        <v>5</v>
      </c>
      <c r="B180" s="11" t="s">
        <v>42</v>
      </c>
      <c r="C180" s="11" t="str">
        <f>IF($E180=0,".",VLOOKUP($E180,'[1]databáze hráčů'!$B$3:$K$472,3,FALSE))</f>
        <v>Dagmar</v>
      </c>
      <c r="D180" s="11" t="s">
        <v>43</v>
      </c>
      <c r="E180" s="12">
        <v>597</v>
      </c>
      <c r="F180" s="13" t="s">
        <v>32</v>
      </c>
      <c r="G180" s="14" t="str">
        <f>IF($E180=0,".",VLOOKUP($E180,'[1]databáze hráčů'!$B$3:$K$472,8,FALSE))</f>
        <v>M</v>
      </c>
      <c r="H180" s="15">
        <v>44</v>
      </c>
      <c r="I180" s="15">
        <v>34</v>
      </c>
      <c r="J180" s="15">
        <v>35</v>
      </c>
      <c r="K180" s="15">
        <v>32</v>
      </c>
      <c r="L180" s="15">
        <v>38</v>
      </c>
      <c r="M180" s="15">
        <v>33</v>
      </c>
      <c r="N180" s="18">
        <f t="shared" si="24"/>
        <v>216</v>
      </c>
      <c r="O180" s="19">
        <f t="shared" si="25"/>
        <v>36</v>
      </c>
      <c r="P180" s="8">
        <v>35</v>
      </c>
      <c r="Q180" s="18">
        <v>6</v>
      </c>
      <c r="R180" s="18">
        <f t="shared" si="26"/>
        <v>12</v>
      </c>
      <c r="S180" s="18">
        <f t="shared" si="27"/>
        <v>5</v>
      </c>
    </row>
    <row r="181" spans="1:19" ht="12.75">
      <c r="A181" s="10">
        <v>6</v>
      </c>
      <c r="B181" s="11" t="str">
        <f>IF(E181=0,".",VLOOKUP($E181,'[1]databáze hráčů'!$B$3:$K$472,2,FALSE))</f>
        <v>Kadaníková</v>
      </c>
      <c r="C181" s="11" t="str">
        <f>IF($E181=0,".",VLOOKUP($E181,'[1]databáze hráčů'!$B$3:$K$472,3,FALSE))</f>
        <v>Pavla</v>
      </c>
      <c r="D181" s="11" t="str">
        <f>IF($E181=0,".",VLOOKUP($E181,'[1]databáze hráčů'!$B$3:$K$472,7,FALSE))</f>
        <v>MGC Hradečtí Orli</v>
      </c>
      <c r="E181" s="12">
        <v>3278</v>
      </c>
      <c r="F181" s="13" t="s">
        <v>46</v>
      </c>
      <c r="G181" s="14">
        <v>2</v>
      </c>
      <c r="H181" s="15">
        <v>42</v>
      </c>
      <c r="I181" s="15">
        <v>39</v>
      </c>
      <c r="J181" s="15">
        <v>38</v>
      </c>
      <c r="K181" s="15">
        <v>41</v>
      </c>
      <c r="L181" s="15">
        <v>30</v>
      </c>
      <c r="M181" s="15">
        <v>35</v>
      </c>
      <c r="N181" s="18">
        <f t="shared" si="24"/>
        <v>225</v>
      </c>
      <c r="O181" s="19">
        <f t="shared" si="25"/>
        <v>37.5</v>
      </c>
      <c r="P181" s="8">
        <v>21</v>
      </c>
      <c r="Q181" s="18">
        <v>6</v>
      </c>
      <c r="R181" s="18">
        <f t="shared" si="26"/>
        <v>12</v>
      </c>
      <c r="S181" s="18">
        <f t="shared" si="27"/>
        <v>6</v>
      </c>
    </row>
    <row r="182" spans="1:19" ht="12.75">
      <c r="A182" s="10">
        <v>7</v>
      </c>
      <c r="B182" s="11" t="str">
        <f>IF(E182=0,".",VLOOKUP($E182,'[1]databáze hráčů'!$B$3:$K$472,2,FALSE))</f>
        <v>Henklová</v>
      </c>
      <c r="C182" s="11" t="str">
        <f>IF($E182=0,".",VLOOKUP($E182,'[1]databáze hráčů'!$B$3:$K$472,3,FALSE))</f>
        <v>Danuše</v>
      </c>
      <c r="D182" s="11" t="str">
        <f>IF($E182=0,".",VLOOKUP($E182,'[1]databáze hráčů'!$B$3:$K$472,7,FALSE))</f>
        <v>MGC Olomouc</v>
      </c>
      <c r="E182" s="12">
        <v>369</v>
      </c>
      <c r="F182" s="13" t="s">
        <v>32</v>
      </c>
      <c r="G182" s="14">
        <f>IF($E182=0,".",VLOOKUP($E182,'[1]databáze hráčů'!$B$3:$K$472,8,FALSE))</f>
        <v>1</v>
      </c>
      <c r="H182" s="15">
        <v>41</v>
      </c>
      <c r="I182" s="15">
        <v>36</v>
      </c>
      <c r="J182" s="15">
        <v>32</v>
      </c>
      <c r="K182" s="15">
        <v>39</v>
      </c>
      <c r="L182" s="15">
        <v>39</v>
      </c>
      <c r="M182" s="15">
        <v>39</v>
      </c>
      <c r="N182" s="18">
        <f t="shared" si="24"/>
        <v>226</v>
      </c>
      <c r="O182" s="19">
        <f t="shared" si="25"/>
        <v>37.666666666666664</v>
      </c>
      <c r="P182" s="8">
        <v>20</v>
      </c>
      <c r="Q182" s="18">
        <v>6</v>
      </c>
      <c r="R182" s="18">
        <f t="shared" si="26"/>
        <v>9</v>
      </c>
      <c r="S182" s="18">
        <f t="shared" si="27"/>
        <v>3</v>
      </c>
    </row>
    <row r="183" spans="1:19" ht="12.75">
      <c r="A183" s="10">
        <v>8</v>
      </c>
      <c r="B183" s="11" t="str">
        <f>IF(E183=0,".",VLOOKUP($E183,'[1]databáze hráčů'!$B$3:$K$472,2,FALSE))</f>
        <v>Nakládalová</v>
      </c>
      <c r="C183" s="11" t="str">
        <f>IF($E183=0,".",VLOOKUP($E183,'[1]databáze hráčů'!$B$3:$K$472,3,FALSE))</f>
        <v>Jana</v>
      </c>
      <c r="D183" s="11" t="str">
        <f>IF($E183=0,".",VLOOKUP($E183,'[1]databáze hráčů'!$B$3:$K$472,7,FALSE))</f>
        <v>MGC Holešov</v>
      </c>
      <c r="E183" s="12">
        <v>2911</v>
      </c>
      <c r="F183" s="13" t="s">
        <v>46</v>
      </c>
      <c r="G183" s="14" t="s">
        <v>20</v>
      </c>
      <c r="H183" s="15">
        <v>36</v>
      </c>
      <c r="I183" s="15">
        <v>38</v>
      </c>
      <c r="J183" s="15">
        <v>39</v>
      </c>
      <c r="K183" s="15">
        <v>45</v>
      </c>
      <c r="L183" s="15">
        <v>39</v>
      </c>
      <c r="M183" s="15">
        <v>32</v>
      </c>
      <c r="N183" s="18">
        <f t="shared" si="24"/>
        <v>229</v>
      </c>
      <c r="O183" s="19">
        <f t="shared" si="25"/>
        <v>38.166666666666664</v>
      </c>
      <c r="P183" s="8">
        <v>15</v>
      </c>
      <c r="Q183" s="18">
        <v>6</v>
      </c>
      <c r="R183" s="18">
        <f t="shared" si="26"/>
        <v>13</v>
      </c>
      <c r="S183" s="18">
        <f t="shared" si="27"/>
        <v>3</v>
      </c>
    </row>
    <row r="184" spans="1:19" ht="12.75">
      <c r="A184" s="10">
        <v>9</v>
      </c>
      <c r="B184" s="11" t="s">
        <v>53</v>
      </c>
      <c r="C184" s="11" t="s">
        <v>54</v>
      </c>
      <c r="D184" s="11" t="s">
        <v>52</v>
      </c>
      <c r="E184" s="12">
        <v>3410</v>
      </c>
      <c r="F184" s="13" t="s">
        <v>46</v>
      </c>
      <c r="G184" s="14">
        <v>2</v>
      </c>
      <c r="H184" s="15">
        <v>49</v>
      </c>
      <c r="I184" s="15">
        <v>47</v>
      </c>
      <c r="J184" s="15">
        <v>43</v>
      </c>
      <c r="K184" s="15">
        <v>49</v>
      </c>
      <c r="L184" s="15">
        <v>39</v>
      </c>
      <c r="M184" s="15">
        <v>38</v>
      </c>
      <c r="N184" s="18">
        <f>SUM(H184:M184)</f>
        <v>265</v>
      </c>
      <c r="O184" s="19">
        <f>+N184/COUNT(H184:M184)</f>
        <v>44.166666666666664</v>
      </c>
      <c r="P184" s="8">
        <v>0</v>
      </c>
      <c r="Q184" s="18">
        <v>6</v>
      </c>
      <c r="R184" s="18">
        <f t="shared" si="26"/>
        <v>11</v>
      </c>
      <c r="S184" s="18">
        <f t="shared" si="27"/>
        <v>10</v>
      </c>
    </row>
  </sheetData>
  <sheetProtection/>
  <conditionalFormatting sqref="F3:F90 F94:F172 F176:F184">
    <cfRule type="cellIs" priority="7" dxfId="5" operator="equal" stopIfTrue="1">
      <formula>"žá"</formula>
    </cfRule>
    <cfRule type="cellIs" priority="8" dxfId="2" operator="equal" stopIfTrue="1">
      <formula>"m"</formula>
    </cfRule>
    <cfRule type="cellIs" priority="9" dxfId="0" operator="equal" stopIfTrue="1">
      <formula>"ž"</formula>
    </cfRule>
  </conditionalFormatting>
  <conditionalFormatting sqref="H3:M90 H94:M172 H176:M184">
    <cfRule type="cellIs" priority="10" dxfId="0" operator="lessThan" stopIfTrue="1">
      <formula>34</formula>
    </cfRule>
    <cfRule type="cellIs" priority="11" dxfId="1" operator="between" stopIfTrue="1">
      <formula>33</formula>
      <formula>35.9</formula>
    </cfRule>
    <cfRule type="cellIs" priority="12" dxfId="2" operator="between" stopIfTrue="1">
      <formula>35</formula>
      <formula>37.9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28125" style="33" customWidth="1"/>
    <col min="2" max="3" width="11.57421875" style="33" customWidth="1"/>
    <col min="4" max="4" width="22.00390625" style="33" customWidth="1"/>
    <col min="5" max="5" width="7.8515625" style="35" customWidth="1"/>
    <col min="6" max="6" width="5.8515625" style="36" customWidth="1"/>
    <col min="7" max="7" width="4.7109375" style="35" customWidth="1"/>
    <col min="8" max="8" width="4.28125" style="37" customWidth="1"/>
    <col min="9" max="13" width="4.28125" style="33" customWidth="1"/>
    <col min="14" max="14" width="7.140625" style="36" customWidth="1"/>
    <col min="15" max="15" width="7.140625" style="38" customWidth="1"/>
    <col min="16" max="16" width="7.140625" style="33" customWidth="1"/>
    <col min="17" max="18" width="5.7109375" style="39" customWidth="1"/>
    <col min="19" max="19" width="8.57421875" style="39" customWidth="1"/>
    <col min="20" max="16384" width="9.140625" style="33" customWidth="1"/>
  </cols>
  <sheetData>
    <row r="1" ht="12.75">
      <c r="B1" s="34" t="s">
        <v>71</v>
      </c>
    </row>
    <row r="2" spans="1:19" ht="12.75">
      <c r="A2" s="40" t="s">
        <v>72</v>
      </c>
      <c r="B2" s="40" t="s">
        <v>73</v>
      </c>
      <c r="C2" s="40" t="s">
        <v>74</v>
      </c>
      <c r="D2" s="40" t="s">
        <v>75</v>
      </c>
      <c r="E2" s="40" t="s">
        <v>76</v>
      </c>
      <c r="F2" s="40" t="s">
        <v>77</v>
      </c>
      <c r="G2" s="40" t="s">
        <v>78</v>
      </c>
      <c r="H2" s="41" t="s">
        <v>79</v>
      </c>
      <c r="I2" s="41" t="s">
        <v>80</v>
      </c>
      <c r="J2" s="41" t="s">
        <v>81</v>
      </c>
      <c r="K2" s="41" t="s">
        <v>82</v>
      </c>
      <c r="L2" s="41" t="s">
        <v>83</v>
      </c>
      <c r="M2" s="41" t="s">
        <v>84</v>
      </c>
      <c r="N2" s="40" t="s">
        <v>85</v>
      </c>
      <c r="O2" s="42" t="s">
        <v>86</v>
      </c>
      <c r="P2" s="40" t="s">
        <v>1</v>
      </c>
      <c r="Q2" s="40" t="s">
        <v>87</v>
      </c>
      <c r="R2" s="40" t="s">
        <v>88</v>
      </c>
      <c r="S2" s="40" t="s">
        <v>89</v>
      </c>
    </row>
    <row r="3" spans="1:19" ht="12.75">
      <c r="A3" s="43">
        <v>1</v>
      </c>
      <c r="B3" s="69" t="s">
        <v>90</v>
      </c>
      <c r="C3" s="69" t="s">
        <v>91</v>
      </c>
      <c r="D3" s="44" t="s">
        <v>23</v>
      </c>
      <c r="E3" s="45">
        <v>810</v>
      </c>
      <c r="F3" s="45" t="s">
        <v>20</v>
      </c>
      <c r="G3" s="45" t="s">
        <v>20</v>
      </c>
      <c r="H3" s="46">
        <v>30</v>
      </c>
      <c r="I3" s="46">
        <v>25</v>
      </c>
      <c r="J3" s="46">
        <v>28</v>
      </c>
      <c r="K3" s="46">
        <v>23</v>
      </c>
      <c r="L3" s="46">
        <v>25</v>
      </c>
      <c r="M3" s="46">
        <v>24</v>
      </c>
      <c r="N3" s="47">
        <v>155</v>
      </c>
      <c r="O3" s="48">
        <v>25.833333333333332</v>
      </c>
      <c r="P3" s="47">
        <v>127</v>
      </c>
      <c r="Q3" s="49">
        <v>7</v>
      </c>
      <c r="R3" s="49">
        <v>4</v>
      </c>
      <c r="S3" s="49"/>
    </row>
    <row r="4" spans="1:19" ht="12.75">
      <c r="A4" s="50">
        <v>2</v>
      </c>
      <c r="B4" s="69" t="s">
        <v>21</v>
      </c>
      <c r="C4" s="69" t="s">
        <v>22</v>
      </c>
      <c r="D4" s="44" t="s">
        <v>23</v>
      </c>
      <c r="E4" s="45">
        <v>2076</v>
      </c>
      <c r="F4" s="45" t="s">
        <v>20</v>
      </c>
      <c r="G4" s="45" t="s">
        <v>20</v>
      </c>
      <c r="H4" s="46">
        <v>29</v>
      </c>
      <c r="I4" s="46">
        <v>27</v>
      </c>
      <c r="J4" s="46">
        <v>30</v>
      </c>
      <c r="K4" s="46">
        <v>28</v>
      </c>
      <c r="L4" s="46">
        <v>28</v>
      </c>
      <c r="M4" s="46">
        <v>26</v>
      </c>
      <c r="N4" s="47">
        <v>168</v>
      </c>
      <c r="O4" s="48">
        <v>28</v>
      </c>
      <c r="P4" s="47">
        <v>107</v>
      </c>
      <c r="Q4" s="49">
        <v>4</v>
      </c>
      <c r="R4" s="49">
        <v>2</v>
      </c>
      <c r="S4" s="49" t="s">
        <v>92</v>
      </c>
    </row>
    <row r="5" spans="1:19" ht="12.75">
      <c r="A5" s="50">
        <v>3</v>
      </c>
      <c r="B5" s="69" t="s">
        <v>93</v>
      </c>
      <c r="C5" s="69" t="s">
        <v>94</v>
      </c>
      <c r="D5" s="44" t="s">
        <v>95</v>
      </c>
      <c r="E5" s="45">
        <v>2819</v>
      </c>
      <c r="F5" s="45" t="s">
        <v>20</v>
      </c>
      <c r="G5" s="45" t="s">
        <v>20</v>
      </c>
      <c r="H5" s="46">
        <v>32</v>
      </c>
      <c r="I5" s="46">
        <v>27</v>
      </c>
      <c r="J5" s="46">
        <v>28</v>
      </c>
      <c r="K5" s="46">
        <v>30</v>
      </c>
      <c r="L5" s="46">
        <v>28</v>
      </c>
      <c r="M5" s="46">
        <v>23</v>
      </c>
      <c r="N5" s="47">
        <v>168</v>
      </c>
      <c r="O5" s="48">
        <v>28</v>
      </c>
      <c r="P5" s="47">
        <v>107</v>
      </c>
      <c r="Q5" s="49">
        <v>9</v>
      </c>
      <c r="R5" s="49">
        <v>3</v>
      </c>
      <c r="S5" s="49" t="s">
        <v>96</v>
      </c>
    </row>
    <row r="6" spans="1:19" ht="12.75">
      <c r="A6" s="51">
        <v>4</v>
      </c>
      <c r="B6" s="69" t="s">
        <v>97</v>
      </c>
      <c r="C6" s="69" t="s">
        <v>22</v>
      </c>
      <c r="D6" s="44" t="s">
        <v>95</v>
      </c>
      <c r="E6" s="45">
        <v>2433</v>
      </c>
      <c r="F6" s="45" t="s">
        <v>20</v>
      </c>
      <c r="G6" s="45">
        <v>1</v>
      </c>
      <c r="H6" s="46">
        <v>23</v>
      </c>
      <c r="I6" s="46">
        <v>35</v>
      </c>
      <c r="J6" s="46">
        <v>29</v>
      </c>
      <c r="K6" s="46">
        <v>26</v>
      </c>
      <c r="L6" s="46">
        <v>27</v>
      </c>
      <c r="M6" s="46">
        <v>29</v>
      </c>
      <c r="N6" s="47">
        <v>169</v>
      </c>
      <c r="O6" s="48">
        <v>28.166666666666668</v>
      </c>
      <c r="P6" s="47">
        <v>106</v>
      </c>
      <c r="Q6" s="49">
        <v>12</v>
      </c>
      <c r="R6" s="49">
        <v>3</v>
      </c>
      <c r="S6" s="49"/>
    </row>
    <row r="7" spans="1:19" ht="12.75">
      <c r="A7" s="51">
        <v>5</v>
      </c>
      <c r="B7" s="69" t="s">
        <v>98</v>
      </c>
      <c r="C7" s="69" t="s">
        <v>51</v>
      </c>
      <c r="D7" s="44" t="s">
        <v>99</v>
      </c>
      <c r="E7" s="45">
        <v>1376</v>
      </c>
      <c r="F7" s="45" t="s">
        <v>20</v>
      </c>
      <c r="G7" s="45" t="s">
        <v>20</v>
      </c>
      <c r="H7" s="46">
        <v>25</v>
      </c>
      <c r="I7" s="46">
        <v>30</v>
      </c>
      <c r="J7" s="46">
        <v>30</v>
      </c>
      <c r="K7" s="46">
        <v>30</v>
      </c>
      <c r="L7" s="46">
        <v>28</v>
      </c>
      <c r="M7" s="46">
        <v>28</v>
      </c>
      <c r="N7" s="47">
        <v>171</v>
      </c>
      <c r="O7" s="48">
        <v>28.5</v>
      </c>
      <c r="P7" s="47">
        <v>103</v>
      </c>
      <c r="Q7" s="49">
        <v>5</v>
      </c>
      <c r="R7" s="49">
        <v>2</v>
      </c>
      <c r="S7" s="49"/>
    </row>
    <row r="8" spans="1:19" ht="12.75">
      <c r="A8" s="51">
        <v>6</v>
      </c>
      <c r="B8" s="69" t="s">
        <v>24</v>
      </c>
      <c r="C8" s="69" t="s">
        <v>25</v>
      </c>
      <c r="D8" s="44" t="s">
        <v>26</v>
      </c>
      <c r="E8" s="45" t="s">
        <v>27</v>
      </c>
      <c r="F8" s="45" t="s">
        <v>27</v>
      </c>
      <c r="G8" s="45" t="s">
        <v>28</v>
      </c>
      <c r="H8" s="46">
        <v>29</v>
      </c>
      <c r="I8" s="46">
        <v>27</v>
      </c>
      <c r="J8" s="46">
        <v>31</v>
      </c>
      <c r="K8" s="46">
        <v>30</v>
      </c>
      <c r="L8" s="46">
        <v>23</v>
      </c>
      <c r="M8" s="46">
        <v>32</v>
      </c>
      <c r="N8" s="47">
        <v>172</v>
      </c>
      <c r="O8" s="48">
        <v>28.67</v>
      </c>
      <c r="P8" s="47" t="s">
        <v>27</v>
      </c>
      <c r="Q8" s="49">
        <v>9</v>
      </c>
      <c r="R8" s="49">
        <v>4</v>
      </c>
      <c r="S8" s="49"/>
    </row>
    <row r="9" spans="1:19" ht="12.75">
      <c r="A9" s="51">
        <v>7</v>
      </c>
      <c r="B9" s="69" t="s">
        <v>100</v>
      </c>
      <c r="C9" s="69" t="s">
        <v>101</v>
      </c>
      <c r="D9" s="44" t="s">
        <v>23</v>
      </c>
      <c r="E9" s="45">
        <v>1301</v>
      </c>
      <c r="F9" s="45" t="s">
        <v>20</v>
      </c>
      <c r="G9" s="45" t="s">
        <v>20</v>
      </c>
      <c r="H9" s="46">
        <v>29</v>
      </c>
      <c r="I9" s="46">
        <v>32</v>
      </c>
      <c r="J9" s="46">
        <v>27</v>
      </c>
      <c r="K9" s="46">
        <v>31</v>
      </c>
      <c r="L9" s="46">
        <v>26</v>
      </c>
      <c r="M9" s="46">
        <v>29</v>
      </c>
      <c r="N9" s="47">
        <v>174</v>
      </c>
      <c r="O9" s="48">
        <v>29</v>
      </c>
      <c r="P9" s="47">
        <v>98</v>
      </c>
      <c r="Q9" s="49">
        <v>6</v>
      </c>
      <c r="R9" s="49">
        <v>4</v>
      </c>
      <c r="S9" s="49"/>
    </row>
    <row r="10" spans="1:19" ht="12.75">
      <c r="A10" s="51">
        <v>8</v>
      </c>
      <c r="B10" s="69" t="s">
        <v>102</v>
      </c>
      <c r="C10" s="69" t="s">
        <v>103</v>
      </c>
      <c r="D10" s="44" t="s">
        <v>104</v>
      </c>
      <c r="E10" s="45">
        <v>1621</v>
      </c>
      <c r="F10" s="45" t="s">
        <v>20</v>
      </c>
      <c r="G10" s="45" t="s">
        <v>20</v>
      </c>
      <c r="H10" s="46">
        <v>28</v>
      </c>
      <c r="I10" s="46">
        <v>31</v>
      </c>
      <c r="J10" s="46">
        <v>26</v>
      </c>
      <c r="K10" s="46">
        <v>29</v>
      </c>
      <c r="L10" s="46">
        <v>34</v>
      </c>
      <c r="M10" s="46">
        <v>28</v>
      </c>
      <c r="N10" s="47">
        <v>176</v>
      </c>
      <c r="O10" s="48">
        <v>29.333333333333332</v>
      </c>
      <c r="P10" s="47">
        <v>95</v>
      </c>
      <c r="Q10" s="49">
        <v>8</v>
      </c>
      <c r="R10" s="49">
        <v>3</v>
      </c>
      <c r="S10" s="49"/>
    </row>
    <row r="11" spans="1:19" ht="12.75">
      <c r="A11" s="51">
        <v>9</v>
      </c>
      <c r="B11" s="69" t="s">
        <v>105</v>
      </c>
      <c r="C11" s="69" t="s">
        <v>106</v>
      </c>
      <c r="D11" s="44" t="s">
        <v>95</v>
      </c>
      <c r="E11" s="45">
        <v>1733</v>
      </c>
      <c r="F11" s="45" t="s">
        <v>20</v>
      </c>
      <c r="G11" s="45">
        <v>1</v>
      </c>
      <c r="H11" s="46">
        <v>30</v>
      </c>
      <c r="I11" s="46">
        <v>31</v>
      </c>
      <c r="J11" s="46">
        <v>26</v>
      </c>
      <c r="K11" s="46">
        <v>31</v>
      </c>
      <c r="L11" s="46">
        <v>32</v>
      </c>
      <c r="M11" s="46">
        <v>27</v>
      </c>
      <c r="N11" s="47">
        <v>177</v>
      </c>
      <c r="O11" s="48">
        <v>29.5</v>
      </c>
      <c r="P11" s="47">
        <v>94</v>
      </c>
      <c r="Q11" s="49">
        <v>6</v>
      </c>
      <c r="R11" s="49">
        <v>4</v>
      </c>
      <c r="S11" s="49"/>
    </row>
    <row r="12" spans="1:19" ht="12.75">
      <c r="A12" s="51">
        <v>10</v>
      </c>
      <c r="B12" s="69" t="s">
        <v>107</v>
      </c>
      <c r="C12" s="69" t="s">
        <v>108</v>
      </c>
      <c r="D12" s="44" t="s">
        <v>109</v>
      </c>
      <c r="E12" s="45">
        <v>1835</v>
      </c>
      <c r="F12" s="45" t="s">
        <v>20</v>
      </c>
      <c r="G12" s="45" t="s">
        <v>20</v>
      </c>
      <c r="H12" s="46">
        <v>26</v>
      </c>
      <c r="I12" s="46">
        <v>31</v>
      </c>
      <c r="J12" s="46">
        <v>28</v>
      </c>
      <c r="K12" s="46">
        <v>29</v>
      </c>
      <c r="L12" s="46">
        <v>28</v>
      </c>
      <c r="M12" s="46">
        <v>35</v>
      </c>
      <c r="N12" s="47">
        <v>177</v>
      </c>
      <c r="O12" s="48">
        <v>29.5</v>
      </c>
      <c r="P12" s="47">
        <v>94</v>
      </c>
      <c r="Q12" s="49">
        <v>9</v>
      </c>
      <c r="R12" s="49">
        <v>3</v>
      </c>
      <c r="S12" s="49"/>
    </row>
    <row r="13" spans="1:19" ht="12.75">
      <c r="A13" s="51">
        <v>11</v>
      </c>
      <c r="B13" s="69" t="s">
        <v>110</v>
      </c>
      <c r="C13" s="69" t="s">
        <v>111</v>
      </c>
      <c r="D13" s="44" t="s">
        <v>35</v>
      </c>
      <c r="E13" s="45">
        <v>579</v>
      </c>
      <c r="F13" s="45" t="s">
        <v>20</v>
      </c>
      <c r="G13" s="45">
        <v>1</v>
      </c>
      <c r="H13" s="46">
        <v>32</v>
      </c>
      <c r="I13" s="46">
        <v>30</v>
      </c>
      <c r="J13" s="46">
        <v>26</v>
      </c>
      <c r="K13" s="46">
        <v>30</v>
      </c>
      <c r="L13" s="46">
        <v>31</v>
      </c>
      <c r="M13" s="46">
        <v>29</v>
      </c>
      <c r="N13" s="47">
        <v>178</v>
      </c>
      <c r="O13" s="48">
        <v>29.666666666666668</v>
      </c>
      <c r="P13" s="47">
        <v>92</v>
      </c>
      <c r="Q13" s="49">
        <v>6</v>
      </c>
      <c r="R13" s="49">
        <v>2</v>
      </c>
      <c r="S13" s="49"/>
    </row>
    <row r="14" spans="1:19" ht="12.75">
      <c r="A14" s="52">
        <v>12</v>
      </c>
      <c r="B14" s="69" t="s">
        <v>29</v>
      </c>
      <c r="C14" s="69" t="s">
        <v>30</v>
      </c>
      <c r="D14" s="44" t="s">
        <v>26</v>
      </c>
      <c r="E14" s="45" t="s">
        <v>27</v>
      </c>
      <c r="F14" s="45" t="s">
        <v>27</v>
      </c>
      <c r="G14" s="45" t="s">
        <v>28</v>
      </c>
      <c r="H14" s="46">
        <v>31</v>
      </c>
      <c r="I14" s="46">
        <v>29</v>
      </c>
      <c r="J14" s="46">
        <v>32</v>
      </c>
      <c r="K14" s="46">
        <v>30</v>
      </c>
      <c r="L14" s="46">
        <v>30</v>
      </c>
      <c r="M14" s="46">
        <v>31</v>
      </c>
      <c r="N14" s="47">
        <v>183</v>
      </c>
      <c r="O14" s="48">
        <v>30.5</v>
      </c>
      <c r="P14" s="47" t="s">
        <v>27</v>
      </c>
      <c r="Q14" s="49">
        <v>3</v>
      </c>
      <c r="R14" s="49">
        <v>1</v>
      </c>
      <c r="S14" s="49"/>
    </row>
    <row r="15" spans="1:19" ht="12.75">
      <c r="A15" s="51">
        <v>13</v>
      </c>
      <c r="B15" s="69" t="s">
        <v>112</v>
      </c>
      <c r="C15" s="69" t="s">
        <v>113</v>
      </c>
      <c r="D15" s="44" t="s">
        <v>99</v>
      </c>
      <c r="E15" s="45">
        <v>771</v>
      </c>
      <c r="F15" s="45" t="s">
        <v>20</v>
      </c>
      <c r="G15" s="45">
        <v>1</v>
      </c>
      <c r="H15" s="46">
        <v>30</v>
      </c>
      <c r="I15" s="46">
        <v>34</v>
      </c>
      <c r="J15" s="46">
        <v>30</v>
      </c>
      <c r="K15" s="46">
        <v>30</v>
      </c>
      <c r="L15" s="46">
        <v>31</v>
      </c>
      <c r="M15" s="46">
        <v>28</v>
      </c>
      <c r="N15" s="47">
        <v>183</v>
      </c>
      <c r="O15" s="48">
        <v>30.5</v>
      </c>
      <c r="P15" s="47">
        <v>85</v>
      </c>
      <c r="Q15" s="49">
        <v>6</v>
      </c>
      <c r="R15" s="49">
        <v>1</v>
      </c>
      <c r="S15" s="49"/>
    </row>
    <row r="16" spans="1:19" ht="12.75">
      <c r="A16" s="51">
        <v>14</v>
      </c>
      <c r="B16" s="69" t="s">
        <v>114</v>
      </c>
      <c r="C16" s="69" t="s">
        <v>101</v>
      </c>
      <c r="D16" s="44" t="s">
        <v>95</v>
      </c>
      <c r="E16" s="45">
        <v>2176</v>
      </c>
      <c r="F16" s="45" t="s">
        <v>20</v>
      </c>
      <c r="G16" s="45" t="s">
        <v>20</v>
      </c>
      <c r="H16" s="46">
        <v>35</v>
      </c>
      <c r="I16" s="46">
        <v>33</v>
      </c>
      <c r="J16" s="46">
        <v>29</v>
      </c>
      <c r="K16" s="46">
        <v>29</v>
      </c>
      <c r="L16" s="46">
        <v>29</v>
      </c>
      <c r="M16" s="46">
        <v>32</v>
      </c>
      <c r="N16" s="47">
        <v>187</v>
      </c>
      <c r="O16" s="48">
        <v>31.166666666666668</v>
      </c>
      <c r="P16" s="47">
        <v>79</v>
      </c>
      <c r="Q16" s="49">
        <v>6</v>
      </c>
      <c r="R16" s="49">
        <v>4</v>
      </c>
      <c r="S16" s="49"/>
    </row>
    <row r="17" spans="1:19" ht="12.75">
      <c r="A17" s="51">
        <v>15</v>
      </c>
      <c r="B17" s="69" t="s">
        <v>21</v>
      </c>
      <c r="C17" s="69" t="s">
        <v>91</v>
      </c>
      <c r="D17" s="44" t="s">
        <v>23</v>
      </c>
      <c r="E17" s="45">
        <v>1652</v>
      </c>
      <c r="F17" s="45" t="s">
        <v>20</v>
      </c>
      <c r="G17" s="45" t="s">
        <v>20</v>
      </c>
      <c r="H17" s="46">
        <v>33</v>
      </c>
      <c r="I17" s="46">
        <v>35</v>
      </c>
      <c r="J17" s="46">
        <v>32</v>
      </c>
      <c r="K17" s="46">
        <v>34</v>
      </c>
      <c r="L17" s="46">
        <v>25</v>
      </c>
      <c r="M17" s="46">
        <v>30</v>
      </c>
      <c r="N17" s="47">
        <v>189</v>
      </c>
      <c r="O17" s="48">
        <v>31.5</v>
      </c>
      <c r="P17" s="47">
        <v>76</v>
      </c>
      <c r="Q17" s="49">
        <v>10</v>
      </c>
      <c r="R17" s="49">
        <v>4</v>
      </c>
      <c r="S17" s="49"/>
    </row>
    <row r="18" spans="1:19" ht="12.75">
      <c r="A18" s="51">
        <v>16</v>
      </c>
      <c r="B18" s="69" t="s">
        <v>115</v>
      </c>
      <c r="C18" s="69" t="s">
        <v>116</v>
      </c>
      <c r="D18" s="44" t="s">
        <v>99</v>
      </c>
      <c r="E18" s="45">
        <v>2672</v>
      </c>
      <c r="F18" s="45" t="s">
        <v>20</v>
      </c>
      <c r="G18" s="45" t="s">
        <v>20</v>
      </c>
      <c r="H18" s="46">
        <v>36</v>
      </c>
      <c r="I18" s="46">
        <v>33</v>
      </c>
      <c r="J18" s="46">
        <v>30</v>
      </c>
      <c r="K18" s="46">
        <v>31</v>
      </c>
      <c r="L18" s="46">
        <v>30</v>
      </c>
      <c r="M18" s="46">
        <v>30</v>
      </c>
      <c r="N18" s="47">
        <v>190</v>
      </c>
      <c r="O18" s="48">
        <v>31.666666666666668</v>
      </c>
      <c r="P18" s="47">
        <v>74</v>
      </c>
      <c r="Q18" s="49">
        <v>6</v>
      </c>
      <c r="R18" s="49">
        <v>3</v>
      </c>
      <c r="S18" s="49"/>
    </row>
    <row r="19" spans="1:19" ht="12.75">
      <c r="A19" s="51">
        <v>17</v>
      </c>
      <c r="B19" s="69" t="s">
        <v>117</v>
      </c>
      <c r="C19" s="69" t="s">
        <v>118</v>
      </c>
      <c r="D19" s="44" t="s">
        <v>99</v>
      </c>
      <c r="E19" s="45">
        <v>673</v>
      </c>
      <c r="F19" s="45" t="s">
        <v>20</v>
      </c>
      <c r="G19" s="45">
        <v>1</v>
      </c>
      <c r="H19" s="46">
        <v>33</v>
      </c>
      <c r="I19" s="46">
        <v>38</v>
      </c>
      <c r="J19" s="46">
        <v>31</v>
      </c>
      <c r="K19" s="46">
        <v>30</v>
      </c>
      <c r="L19" s="46">
        <v>23</v>
      </c>
      <c r="M19" s="46">
        <v>35</v>
      </c>
      <c r="N19" s="47">
        <v>190</v>
      </c>
      <c r="O19" s="48">
        <v>31.666666666666668</v>
      </c>
      <c r="P19" s="47">
        <v>74</v>
      </c>
      <c r="Q19" s="49">
        <v>15</v>
      </c>
      <c r="R19" s="49">
        <v>5</v>
      </c>
      <c r="S19" s="49"/>
    </row>
    <row r="20" spans="1:19" ht="12.75">
      <c r="A20" s="51">
        <v>18</v>
      </c>
      <c r="B20" s="69" t="s">
        <v>119</v>
      </c>
      <c r="C20" s="69" t="s">
        <v>120</v>
      </c>
      <c r="D20" s="44" t="s">
        <v>33</v>
      </c>
      <c r="E20" s="45">
        <v>1983</v>
      </c>
      <c r="F20" s="45" t="s">
        <v>20</v>
      </c>
      <c r="G20" s="45">
        <v>1</v>
      </c>
      <c r="H20" s="46">
        <v>29</v>
      </c>
      <c r="I20" s="46">
        <v>34</v>
      </c>
      <c r="J20" s="46">
        <v>34</v>
      </c>
      <c r="K20" s="46">
        <v>30</v>
      </c>
      <c r="L20" s="46">
        <v>34</v>
      </c>
      <c r="M20" s="46">
        <v>30</v>
      </c>
      <c r="N20" s="47">
        <v>191</v>
      </c>
      <c r="O20" s="48">
        <v>31.833333333333332</v>
      </c>
      <c r="P20" s="47">
        <v>73</v>
      </c>
      <c r="Q20" s="49">
        <v>5</v>
      </c>
      <c r="R20" s="49">
        <v>4</v>
      </c>
      <c r="S20" s="49"/>
    </row>
    <row r="21" spans="1:19" ht="12.75">
      <c r="A21" s="51">
        <v>19</v>
      </c>
      <c r="B21" s="69" t="s">
        <v>121</v>
      </c>
      <c r="C21" s="69" t="s">
        <v>122</v>
      </c>
      <c r="D21" s="44" t="s">
        <v>35</v>
      </c>
      <c r="E21" s="45">
        <v>1372</v>
      </c>
      <c r="F21" s="45" t="s">
        <v>20</v>
      </c>
      <c r="G21" s="45">
        <v>1</v>
      </c>
      <c r="H21" s="46">
        <v>34</v>
      </c>
      <c r="I21" s="46">
        <v>34</v>
      </c>
      <c r="J21" s="46">
        <v>33</v>
      </c>
      <c r="K21" s="46">
        <v>29</v>
      </c>
      <c r="L21" s="46">
        <v>30</v>
      </c>
      <c r="M21" s="46">
        <v>33</v>
      </c>
      <c r="N21" s="47">
        <v>193</v>
      </c>
      <c r="O21" s="48">
        <v>32.166666666666664</v>
      </c>
      <c r="P21" s="47">
        <v>70</v>
      </c>
      <c r="Q21" s="49">
        <v>5</v>
      </c>
      <c r="R21" s="49">
        <v>4</v>
      </c>
      <c r="S21" s="49"/>
    </row>
    <row r="22" spans="1:19" ht="12.75">
      <c r="A22" s="51">
        <v>20</v>
      </c>
      <c r="B22" s="69" t="s">
        <v>97</v>
      </c>
      <c r="C22" s="69" t="s">
        <v>123</v>
      </c>
      <c r="D22" s="44" t="s">
        <v>95</v>
      </c>
      <c r="E22" s="45">
        <v>2434</v>
      </c>
      <c r="F22" s="45" t="s">
        <v>20</v>
      </c>
      <c r="G22" s="45" t="s">
        <v>20</v>
      </c>
      <c r="H22" s="46">
        <v>33</v>
      </c>
      <c r="I22" s="46">
        <v>36</v>
      </c>
      <c r="J22" s="46">
        <v>30</v>
      </c>
      <c r="K22" s="46">
        <v>30</v>
      </c>
      <c r="L22" s="46">
        <v>32</v>
      </c>
      <c r="M22" s="46">
        <v>32</v>
      </c>
      <c r="N22" s="47">
        <v>193</v>
      </c>
      <c r="O22" s="48">
        <v>32.166666666666664</v>
      </c>
      <c r="P22" s="47">
        <v>70</v>
      </c>
      <c r="Q22" s="49">
        <v>6</v>
      </c>
      <c r="R22" s="49">
        <v>3</v>
      </c>
      <c r="S22" s="49"/>
    </row>
    <row r="23" spans="1:19" ht="12.75">
      <c r="A23" s="51">
        <v>21</v>
      </c>
      <c r="B23" s="69" t="s">
        <v>124</v>
      </c>
      <c r="C23" s="69" t="s">
        <v>125</v>
      </c>
      <c r="D23" s="44" t="s">
        <v>104</v>
      </c>
      <c r="E23" s="45">
        <v>1102</v>
      </c>
      <c r="F23" s="45" t="s">
        <v>20</v>
      </c>
      <c r="G23" s="45">
        <v>1</v>
      </c>
      <c r="H23" s="46">
        <v>34</v>
      </c>
      <c r="I23" s="46">
        <v>26</v>
      </c>
      <c r="J23" s="46">
        <v>35</v>
      </c>
      <c r="K23" s="46">
        <v>32</v>
      </c>
      <c r="L23" s="46">
        <v>34</v>
      </c>
      <c r="M23" s="46">
        <v>32</v>
      </c>
      <c r="N23" s="47">
        <v>193</v>
      </c>
      <c r="O23" s="48">
        <v>32.166666666666664</v>
      </c>
      <c r="P23" s="47">
        <v>70</v>
      </c>
      <c r="Q23" s="49">
        <v>9</v>
      </c>
      <c r="R23" s="49">
        <v>2</v>
      </c>
      <c r="S23" s="49"/>
    </row>
    <row r="24" spans="1:19" ht="12.75">
      <c r="A24" s="51">
        <v>22</v>
      </c>
      <c r="B24" s="69" t="s">
        <v>126</v>
      </c>
      <c r="C24" s="69" t="s">
        <v>94</v>
      </c>
      <c r="D24" s="44" t="s">
        <v>33</v>
      </c>
      <c r="E24" s="45">
        <v>3254</v>
      </c>
      <c r="F24" s="45" t="s">
        <v>20</v>
      </c>
      <c r="G24" s="45">
        <v>1</v>
      </c>
      <c r="H24" s="46">
        <v>30</v>
      </c>
      <c r="I24" s="46">
        <v>39</v>
      </c>
      <c r="J24" s="46">
        <v>26</v>
      </c>
      <c r="K24" s="46">
        <v>34</v>
      </c>
      <c r="L24" s="46">
        <v>31</v>
      </c>
      <c r="M24" s="46">
        <v>33</v>
      </c>
      <c r="N24" s="47">
        <v>193</v>
      </c>
      <c r="O24" s="48">
        <v>32.166666666666664</v>
      </c>
      <c r="P24" s="47">
        <v>70</v>
      </c>
      <c r="Q24" s="49">
        <v>13</v>
      </c>
      <c r="R24" s="49">
        <v>4</v>
      </c>
      <c r="S24" s="49"/>
    </row>
    <row r="25" spans="1:19" ht="12.75">
      <c r="A25" s="52">
        <v>23</v>
      </c>
      <c r="B25" s="69" t="s">
        <v>127</v>
      </c>
      <c r="C25" s="69" t="s">
        <v>128</v>
      </c>
      <c r="D25" s="44" t="s">
        <v>23</v>
      </c>
      <c r="E25" s="45">
        <v>1407</v>
      </c>
      <c r="F25" s="45" t="s">
        <v>20</v>
      </c>
      <c r="G25" s="45" t="s">
        <v>20</v>
      </c>
      <c r="H25" s="46">
        <v>32</v>
      </c>
      <c r="I25" s="46">
        <v>31</v>
      </c>
      <c r="J25" s="46">
        <v>30</v>
      </c>
      <c r="K25" s="46">
        <v>37</v>
      </c>
      <c r="L25" s="46">
        <v>32</v>
      </c>
      <c r="M25" s="46">
        <v>32</v>
      </c>
      <c r="N25" s="47">
        <v>194</v>
      </c>
      <c r="O25" s="48">
        <v>32.333333333333336</v>
      </c>
      <c r="P25" s="47">
        <v>68</v>
      </c>
      <c r="Q25" s="49">
        <v>7</v>
      </c>
      <c r="R25" s="49">
        <v>1</v>
      </c>
      <c r="S25" s="49"/>
    </row>
    <row r="26" spans="1:19" ht="12.75">
      <c r="A26" s="51">
        <v>24</v>
      </c>
      <c r="B26" s="69" t="s">
        <v>129</v>
      </c>
      <c r="C26" s="69" t="s">
        <v>51</v>
      </c>
      <c r="D26" s="44" t="s">
        <v>104</v>
      </c>
      <c r="E26" s="45">
        <v>2117</v>
      </c>
      <c r="F26" s="45" t="s">
        <v>20</v>
      </c>
      <c r="G26" s="45">
        <v>1</v>
      </c>
      <c r="H26" s="46">
        <v>30</v>
      </c>
      <c r="I26" s="46">
        <v>33</v>
      </c>
      <c r="J26" s="46">
        <v>31</v>
      </c>
      <c r="K26" s="46">
        <v>35</v>
      </c>
      <c r="L26" s="46">
        <v>36</v>
      </c>
      <c r="M26" s="46">
        <v>31</v>
      </c>
      <c r="N26" s="47">
        <v>196</v>
      </c>
      <c r="O26" s="48">
        <v>32.666666666666664</v>
      </c>
      <c r="P26" s="47">
        <v>65</v>
      </c>
      <c r="Q26" s="49">
        <v>6</v>
      </c>
      <c r="R26" s="49">
        <v>4</v>
      </c>
      <c r="S26" s="49"/>
    </row>
    <row r="27" spans="1:19" ht="12.75">
      <c r="A27" s="51">
        <v>25</v>
      </c>
      <c r="B27" s="69" t="s">
        <v>130</v>
      </c>
      <c r="C27" s="69" t="s">
        <v>120</v>
      </c>
      <c r="D27" s="44" t="s">
        <v>109</v>
      </c>
      <c r="E27" s="45">
        <v>2676</v>
      </c>
      <c r="F27" s="45" t="s">
        <v>20</v>
      </c>
      <c r="G27" s="45" t="s">
        <v>20</v>
      </c>
      <c r="H27" s="46">
        <v>37</v>
      </c>
      <c r="I27" s="46">
        <v>34</v>
      </c>
      <c r="J27" s="46">
        <v>29</v>
      </c>
      <c r="K27" s="46">
        <v>31</v>
      </c>
      <c r="L27" s="46">
        <v>35</v>
      </c>
      <c r="M27" s="46">
        <v>31</v>
      </c>
      <c r="N27" s="47">
        <v>197</v>
      </c>
      <c r="O27" s="48">
        <v>32.833333333333336</v>
      </c>
      <c r="P27" s="47">
        <v>64</v>
      </c>
      <c r="Q27" s="49">
        <v>8</v>
      </c>
      <c r="R27" s="49">
        <v>4</v>
      </c>
      <c r="S27" s="49"/>
    </row>
    <row r="28" spans="1:19" ht="12.75">
      <c r="A28" s="51">
        <v>26</v>
      </c>
      <c r="B28" s="69" t="s">
        <v>131</v>
      </c>
      <c r="C28" s="69" t="s">
        <v>120</v>
      </c>
      <c r="D28" s="44" t="s">
        <v>95</v>
      </c>
      <c r="E28" s="45">
        <v>1240</v>
      </c>
      <c r="F28" s="45" t="s">
        <v>20</v>
      </c>
      <c r="G28" s="45">
        <v>1</v>
      </c>
      <c r="H28" s="46">
        <v>33</v>
      </c>
      <c r="I28" s="46">
        <v>35</v>
      </c>
      <c r="J28" s="46">
        <v>38</v>
      </c>
      <c r="K28" s="46">
        <v>31</v>
      </c>
      <c r="L28" s="46">
        <v>29</v>
      </c>
      <c r="M28" s="46">
        <v>32</v>
      </c>
      <c r="N28" s="47">
        <v>198</v>
      </c>
      <c r="O28" s="48">
        <v>33</v>
      </c>
      <c r="P28" s="47">
        <v>62</v>
      </c>
      <c r="Q28" s="49">
        <v>9</v>
      </c>
      <c r="R28" s="49">
        <v>4</v>
      </c>
      <c r="S28" s="49"/>
    </row>
    <row r="29" spans="1:19" ht="12.75">
      <c r="A29" s="51">
        <v>27</v>
      </c>
      <c r="B29" s="69" t="s">
        <v>131</v>
      </c>
      <c r="C29" s="69" t="s">
        <v>132</v>
      </c>
      <c r="D29" s="44" t="s">
        <v>49</v>
      </c>
      <c r="E29" s="45">
        <v>1241</v>
      </c>
      <c r="F29" s="45" t="s">
        <v>20</v>
      </c>
      <c r="G29" s="45" t="s">
        <v>20</v>
      </c>
      <c r="H29" s="46">
        <v>31</v>
      </c>
      <c r="I29" s="46">
        <v>39</v>
      </c>
      <c r="J29" s="46">
        <v>31</v>
      </c>
      <c r="K29" s="46">
        <v>35</v>
      </c>
      <c r="L29" s="46">
        <v>31</v>
      </c>
      <c r="M29" s="46">
        <v>32</v>
      </c>
      <c r="N29" s="47">
        <v>199</v>
      </c>
      <c r="O29" s="48">
        <v>33.166666666666664</v>
      </c>
      <c r="P29" s="47">
        <v>60</v>
      </c>
      <c r="Q29" s="49">
        <v>8</v>
      </c>
      <c r="R29" s="49">
        <v>4</v>
      </c>
      <c r="S29" s="49"/>
    </row>
    <row r="30" spans="1:19" ht="12.75">
      <c r="A30" s="51">
        <v>28</v>
      </c>
      <c r="B30" s="69" t="s">
        <v>133</v>
      </c>
      <c r="C30" s="69" t="s">
        <v>94</v>
      </c>
      <c r="D30" s="44" t="s">
        <v>104</v>
      </c>
      <c r="E30" s="45">
        <v>2038</v>
      </c>
      <c r="F30" s="45" t="s">
        <v>20</v>
      </c>
      <c r="G30" s="45">
        <v>1</v>
      </c>
      <c r="H30" s="46">
        <v>35</v>
      </c>
      <c r="I30" s="46">
        <v>30</v>
      </c>
      <c r="J30" s="46">
        <v>31</v>
      </c>
      <c r="K30" s="46">
        <v>38</v>
      </c>
      <c r="L30" s="46">
        <v>35</v>
      </c>
      <c r="M30" s="46">
        <v>37</v>
      </c>
      <c r="N30" s="47">
        <v>206</v>
      </c>
      <c r="O30" s="48">
        <v>34.333333333333336</v>
      </c>
      <c r="P30" s="47">
        <v>50</v>
      </c>
      <c r="Q30" s="49">
        <v>8</v>
      </c>
      <c r="R30" s="49">
        <v>6</v>
      </c>
      <c r="S30" s="49"/>
    </row>
    <row r="31" spans="1:19" ht="12.75">
      <c r="A31" s="51">
        <v>29</v>
      </c>
      <c r="B31" s="69" t="s">
        <v>134</v>
      </c>
      <c r="C31" s="69" t="s">
        <v>135</v>
      </c>
      <c r="D31" s="44" t="s">
        <v>99</v>
      </c>
      <c r="E31" s="45">
        <v>2844</v>
      </c>
      <c r="F31" s="45" t="s">
        <v>20</v>
      </c>
      <c r="G31" s="45">
        <v>1</v>
      </c>
      <c r="H31" s="46">
        <v>38</v>
      </c>
      <c r="I31" s="46">
        <v>34</v>
      </c>
      <c r="J31" s="46">
        <v>36</v>
      </c>
      <c r="K31" s="46">
        <v>31</v>
      </c>
      <c r="L31" s="46">
        <v>29</v>
      </c>
      <c r="M31" s="46">
        <v>38</v>
      </c>
      <c r="N31" s="47">
        <v>206</v>
      </c>
      <c r="O31" s="48">
        <v>34.333333333333336</v>
      </c>
      <c r="P31" s="47">
        <v>50</v>
      </c>
      <c r="Q31" s="49">
        <v>9</v>
      </c>
      <c r="R31" s="49">
        <v>7</v>
      </c>
      <c r="S31" s="49"/>
    </row>
    <row r="32" spans="1:19" ht="12.75">
      <c r="A32" s="51">
        <v>30</v>
      </c>
      <c r="B32" s="69" t="s">
        <v>136</v>
      </c>
      <c r="C32" s="69" t="s">
        <v>128</v>
      </c>
      <c r="D32" s="44" t="s">
        <v>109</v>
      </c>
      <c r="E32" s="45">
        <v>2534</v>
      </c>
      <c r="F32" s="45" t="s">
        <v>20</v>
      </c>
      <c r="G32" s="45">
        <v>2</v>
      </c>
      <c r="H32" s="46">
        <v>33</v>
      </c>
      <c r="I32" s="46">
        <v>34</v>
      </c>
      <c r="J32" s="46">
        <v>28</v>
      </c>
      <c r="K32" s="46">
        <v>39</v>
      </c>
      <c r="L32" s="46">
        <v>37</v>
      </c>
      <c r="M32" s="46">
        <v>36</v>
      </c>
      <c r="N32" s="47">
        <v>207</v>
      </c>
      <c r="O32" s="48">
        <v>34.5</v>
      </c>
      <c r="P32" s="47">
        <v>48</v>
      </c>
      <c r="Q32" s="49">
        <v>11</v>
      </c>
      <c r="R32" s="49">
        <v>4</v>
      </c>
      <c r="S32" s="49"/>
    </row>
    <row r="33" spans="1:19" ht="12.75">
      <c r="A33" s="51">
        <v>31</v>
      </c>
      <c r="B33" s="69" t="s">
        <v>137</v>
      </c>
      <c r="C33" s="69" t="s">
        <v>138</v>
      </c>
      <c r="D33" s="44" t="s">
        <v>45</v>
      </c>
      <c r="E33" s="45">
        <v>3010</v>
      </c>
      <c r="F33" s="45" t="s">
        <v>20</v>
      </c>
      <c r="G33" s="45">
        <v>2</v>
      </c>
      <c r="H33" s="46">
        <v>37</v>
      </c>
      <c r="I33" s="46">
        <v>34</v>
      </c>
      <c r="J33" s="46">
        <v>33</v>
      </c>
      <c r="K33" s="46">
        <v>37</v>
      </c>
      <c r="L33" s="46">
        <v>36</v>
      </c>
      <c r="M33" s="46">
        <v>33</v>
      </c>
      <c r="N33" s="47">
        <v>210</v>
      </c>
      <c r="O33" s="48">
        <v>35</v>
      </c>
      <c r="P33" s="47">
        <v>44</v>
      </c>
      <c r="Q33" s="49">
        <v>4</v>
      </c>
      <c r="R33" s="49">
        <v>4</v>
      </c>
      <c r="S33" s="49"/>
    </row>
    <row r="34" spans="1:19" ht="12.75">
      <c r="A34" s="51">
        <v>32</v>
      </c>
      <c r="B34" s="69" t="s">
        <v>139</v>
      </c>
      <c r="C34" s="69" t="s">
        <v>120</v>
      </c>
      <c r="D34" s="44" t="s">
        <v>23</v>
      </c>
      <c r="E34" s="45">
        <v>2773</v>
      </c>
      <c r="F34" s="45" t="s">
        <v>20</v>
      </c>
      <c r="G34" s="45">
        <v>1</v>
      </c>
      <c r="H34" s="46">
        <v>38</v>
      </c>
      <c r="I34" s="46">
        <v>40</v>
      </c>
      <c r="J34" s="46">
        <v>32</v>
      </c>
      <c r="K34" s="46">
        <v>38</v>
      </c>
      <c r="L34" s="46">
        <v>32</v>
      </c>
      <c r="M34" s="46">
        <v>32</v>
      </c>
      <c r="N34" s="47">
        <v>212</v>
      </c>
      <c r="O34" s="48">
        <v>35.333333333333336</v>
      </c>
      <c r="P34" s="47">
        <v>41</v>
      </c>
      <c r="Q34" s="49">
        <v>8</v>
      </c>
      <c r="R34" s="49">
        <v>6</v>
      </c>
      <c r="S34" s="49"/>
    </row>
    <row r="35" spans="1:19" ht="12.75">
      <c r="A35" s="51">
        <v>33</v>
      </c>
      <c r="B35" s="69" t="s">
        <v>140</v>
      </c>
      <c r="C35" s="69" t="s">
        <v>118</v>
      </c>
      <c r="D35" s="44" t="s">
        <v>35</v>
      </c>
      <c r="E35" s="45">
        <v>552</v>
      </c>
      <c r="F35" s="45" t="s">
        <v>20</v>
      </c>
      <c r="G35" s="45">
        <v>1</v>
      </c>
      <c r="H35" s="46">
        <v>39</v>
      </c>
      <c r="I35" s="46">
        <v>38</v>
      </c>
      <c r="J35" s="46">
        <v>38</v>
      </c>
      <c r="K35" s="46">
        <v>37</v>
      </c>
      <c r="L35" s="46">
        <v>35</v>
      </c>
      <c r="M35" s="46">
        <v>31</v>
      </c>
      <c r="N35" s="47">
        <v>218</v>
      </c>
      <c r="O35" s="48">
        <v>36.333333333333336</v>
      </c>
      <c r="P35" s="47">
        <v>32</v>
      </c>
      <c r="Q35" s="49">
        <v>8</v>
      </c>
      <c r="R35" s="49">
        <v>3</v>
      </c>
      <c r="S35" s="49"/>
    </row>
    <row r="36" spans="1:19" ht="12.75">
      <c r="A36" s="52">
        <v>34</v>
      </c>
      <c r="B36" s="69" t="s">
        <v>141</v>
      </c>
      <c r="C36" s="69" t="s">
        <v>22</v>
      </c>
      <c r="D36" s="44" t="s">
        <v>109</v>
      </c>
      <c r="E36" s="45">
        <v>1893</v>
      </c>
      <c r="F36" s="45" t="s">
        <v>20</v>
      </c>
      <c r="G36" s="45">
        <v>1</v>
      </c>
      <c r="H36" s="46">
        <v>36</v>
      </c>
      <c r="I36" s="46">
        <v>37</v>
      </c>
      <c r="J36" s="46">
        <v>40</v>
      </c>
      <c r="K36" s="46">
        <v>32</v>
      </c>
      <c r="L36" s="46">
        <v>38</v>
      </c>
      <c r="M36" s="46">
        <v>35</v>
      </c>
      <c r="N36" s="47">
        <v>218</v>
      </c>
      <c r="O36" s="48">
        <v>36.333333333333336</v>
      </c>
      <c r="P36" s="47">
        <v>32</v>
      </c>
      <c r="Q36" s="49">
        <v>8</v>
      </c>
      <c r="R36" s="49">
        <v>3</v>
      </c>
      <c r="S36" s="49"/>
    </row>
    <row r="37" spans="1:19" ht="12.75">
      <c r="A37" s="51">
        <v>35</v>
      </c>
      <c r="B37" s="69" t="s">
        <v>142</v>
      </c>
      <c r="C37" s="69" t="s">
        <v>91</v>
      </c>
      <c r="D37" s="44" t="s">
        <v>23</v>
      </c>
      <c r="E37" s="45">
        <v>2883</v>
      </c>
      <c r="F37" s="45" t="s">
        <v>20</v>
      </c>
      <c r="G37" s="45">
        <v>2</v>
      </c>
      <c r="H37" s="46">
        <v>43</v>
      </c>
      <c r="I37" s="46">
        <v>39</v>
      </c>
      <c r="J37" s="46">
        <v>35</v>
      </c>
      <c r="K37" s="46">
        <v>39</v>
      </c>
      <c r="L37" s="46">
        <v>39</v>
      </c>
      <c r="M37" s="46">
        <v>35</v>
      </c>
      <c r="N37" s="47">
        <v>230</v>
      </c>
      <c r="O37" s="48">
        <v>38.333333333333336</v>
      </c>
      <c r="P37" s="47">
        <v>14</v>
      </c>
      <c r="Q37" s="49">
        <v>8</v>
      </c>
      <c r="R37" s="49">
        <v>4</v>
      </c>
      <c r="S37" s="49"/>
    </row>
    <row r="38" spans="1:19" ht="12.75">
      <c r="A38" s="51">
        <v>36</v>
      </c>
      <c r="B38" s="69" t="s">
        <v>143</v>
      </c>
      <c r="C38" s="69" t="s">
        <v>144</v>
      </c>
      <c r="D38" s="44" t="s">
        <v>109</v>
      </c>
      <c r="E38" s="45">
        <v>2189</v>
      </c>
      <c r="F38" s="45" t="s">
        <v>20</v>
      </c>
      <c r="G38" s="45">
        <v>2</v>
      </c>
      <c r="H38" s="46">
        <v>36</v>
      </c>
      <c r="I38" s="46">
        <v>48</v>
      </c>
      <c r="J38" s="46">
        <v>37</v>
      </c>
      <c r="K38" s="46">
        <v>32</v>
      </c>
      <c r="L38" s="46">
        <v>44</v>
      </c>
      <c r="M38" s="46">
        <v>39</v>
      </c>
      <c r="N38" s="47">
        <v>236</v>
      </c>
      <c r="O38" s="48">
        <v>39.333333333333336</v>
      </c>
      <c r="P38" s="47">
        <v>4</v>
      </c>
      <c r="Q38" s="49">
        <v>16</v>
      </c>
      <c r="R38" s="49">
        <v>8</v>
      </c>
      <c r="S38" s="49"/>
    </row>
    <row r="39" spans="1:19" ht="12.75">
      <c r="A39" s="51">
        <v>37</v>
      </c>
      <c r="B39" s="69" t="s">
        <v>145</v>
      </c>
      <c r="C39" s="69" t="s">
        <v>146</v>
      </c>
      <c r="D39" s="44" t="s">
        <v>99</v>
      </c>
      <c r="E39" s="45">
        <v>1510</v>
      </c>
      <c r="F39" s="45" t="s">
        <v>20</v>
      </c>
      <c r="G39" s="45">
        <v>2</v>
      </c>
      <c r="H39" s="46">
        <v>42</v>
      </c>
      <c r="I39" s="46">
        <v>40</v>
      </c>
      <c r="J39" s="46">
        <v>37</v>
      </c>
      <c r="K39" s="46">
        <v>49</v>
      </c>
      <c r="L39" s="46">
        <v>44</v>
      </c>
      <c r="M39" s="46">
        <v>34</v>
      </c>
      <c r="N39" s="47">
        <v>246</v>
      </c>
      <c r="O39" s="48">
        <v>41</v>
      </c>
      <c r="P39" s="47">
        <v>0</v>
      </c>
      <c r="Q39" s="49">
        <v>15</v>
      </c>
      <c r="R39" s="49">
        <v>7</v>
      </c>
      <c r="S39" s="49"/>
    </row>
    <row r="40" spans="1:19" ht="12.75">
      <c r="A40" s="51">
        <v>38</v>
      </c>
      <c r="B40" s="69" t="s">
        <v>50</v>
      </c>
      <c r="C40" s="69" t="s">
        <v>51</v>
      </c>
      <c r="D40" s="44" t="s">
        <v>52</v>
      </c>
      <c r="E40" s="45">
        <v>1307</v>
      </c>
      <c r="F40" s="45" t="s">
        <v>20</v>
      </c>
      <c r="G40" s="45">
        <v>2</v>
      </c>
      <c r="H40" s="46">
        <v>46</v>
      </c>
      <c r="I40" s="46">
        <v>45</v>
      </c>
      <c r="J40" s="46">
        <v>37</v>
      </c>
      <c r="K40" s="46">
        <v>45</v>
      </c>
      <c r="L40" s="46">
        <v>40</v>
      </c>
      <c r="M40" s="46">
        <v>43</v>
      </c>
      <c r="N40" s="47">
        <v>256</v>
      </c>
      <c r="O40" s="48">
        <v>42.666666666666664</v>
      </c>
      <c r="P40" s="47">
        <v>0</v>
      </c>
      <c r="Q40" s="49">
        <v>9</v>
      </c>
      <c r="R40" s="49">
        <v>5</v>
      </c>
      <c r="S40" s="49"/>
    </row>
    <row r="41" spans="1:19" ht="12.75">
      <c r="A41" s="51">
        <v>39</v>
      </c>
      <c r="B41" s="69" t="s">
        <v>55</v>
      </c>
      <c r="C41" s="69" t="s">
        <v>56</v>
      </c>
      <c r="D41" s="44" t="s">
        <v>41</v>
      </c>
      <c r="E41" s="45">
        <v>1902</v>
      </c>
      <c r="F41" s="45" t="s">
        <v>20</v>
      </c>
      <c r="G41" s="45">
        <v>1</v>
      </c>
      <c r="H41" s="46">
        <v>38</v>
      </c>
      <c r="I41" s="46">
        <v>30</v>
      </c>
      <c r="J41" s="46">
        <v>31</v>
      </c>
      <c r="K41" s="46">
        <v>126</v>
      </c>
      <c r="L41" s="46">
        <v>126</v>
      </c>
      <c r="M41" s="46">
        <v>126</v>
      </c>
      <c r="N41" s="47">
        <v>477</v>
      </c>
      <c r="O41" s="48">
        <v>79.5</v>
      </c>
      <c r="P41" s="47">
        <v>0</v>
      </c>
      <c r="Q41" s="49">
        <v>96</v>
      </c>
      <c r="R41" s="49">
        <v>95</v>
      </c>
      <c r="S41" s="49"/>
    </row>
    <row r="42" ht="12.75">
      <c r="B42" s="34" t="s">
        <v>147</v>
      </c>
    </row>
    <row r="43" spans="1:19" ht="12.75">
      <c r="A43" s="40" t="s">
        <v>72</v>
      </c>
      <c r="B43" s="40" t="s">
        <v>73</v>
      </c>
      <c r="C43" s="40" t="s">
        <v>74</v>
      </c>
      <c r="D43" s="40" t="s">
        <v>75</v>
      </c>
      <c r="E43" s="40" t="s">
        <v>76</v>
      </c>
      <c r="F43" s="40" t="s">
        <v>77</v>
      </c>
      <c r="G43" s="40" t="s">
        <v>78</v>
      </c>
      <c r="H43" s="41" t="s">
        <v>79</v>
      </c>
      <c r="I43" s="41" t="s">
        <v>80</v>
      </c>
      <c r="J43" s="41" t="s">
        <v>81</v>
      </c>
      <c r="K43" s="41" t="s">
        <v>82</v>
      </c>
      <c r="L43" s="41" t="s">
        <v>83</v>
      </c>
      <c r="M43" s="41" t="s">
        <v>84</v>
      </c>
      <c r="N43" s="40" t="s">
        <v>85</v>
      </c>
      <c r="O43" s="42" t="s">
        <v>86</v>
      </c>
      <c r="P43" s="40" t="s">
        <v>1</v>
      </c>
      <c r="Q43" s="40" t="s">
        <v>87</v>
      </c>
      <c r="R43" s="40" t="s">
        <v>88</v>
      </c>
      <c r="S43" s="40" t="s">
        <v>89</v>
      </c>
    </row>
    <row r="44" spans="1:19" ht="12.75">
      <c r="A44" s="50">
        <v>1</v>
      </c>
      <c r="B44" s="53" t="s">
        <v>148</v>
      </c>
      <c r="C44" s="53" t="s">
        <v>149</v>
      </c>
      <c r="D44" s="44" t="s">
        <v>23</v>
      </c>
      <c r="E44" s="45">
        <v>3072</v>
      </c>
      <c r="F44" s="45" t="s">
        <v>31</v>
      </c>
      <c r="G44" s="45">
        <v>1</v>
      </c>
      <c r="H44" s="46">
        <v>31</v>
      </c>
      <c r="I44" s="46">
        <v>34</v>
      </c>
      <c r="J44" s="46">
        <v>30</v>
      </c>
      <c r="K44" s="46">
        <v>25</v>
      </c>
      <c r="L44" s="46">
        <v>33</v>
      </c>
      <c r="M44" s="46">
        <v>35</v>
      </c>
      <c r="N44" s="47">
        <v>188</v>
      </c>
      <c r="O44" s="48">
        <v>31.333333333333332</v>
      </c>
      <c r="P44" s="47">
        <v>77</v>
      </c>
      <c r="Q44" s="49">
        <v>10</v>
      </c>
      <c r="R44" s="49">
        <v>4</v>
      </c>
      <c r="S44" s="49"/>
    </row>
    <row r="45" spans="1:19" ht="12.75">
      <c r="A45" s="50">
        <v>2</v>
      </c>
      <c r="B45" s="53" t="s">
        <v>150</v>
      </c>
      <c r="C45" s="53" t="s">
        <v>151</v>
      </c>
      <c r="D45" s="44" t="s">
        <v>95</v>
      </c>
      <c r="E45" s="45">
        <v>2341</v>
      </c>
      <c r="F45" s="45" t="s">
        <v>31</v>
      </c>
      <c r="G45" s="45" t="s">
        <v>20</v>
      </c>
      <c r="H45" s="46">
        <v>33</v>
      </c>
      <c r="I45" s="46">
        <v>34</v>
      </c>
      <c r="J45" s="46">
        <v>33</v>
      </c>
      <c r="K45" s="46">
        <v>27</v>
      </c>
      <c r="L45" s="46">
        <v>35</v>
      </c>
      <c r="M45" s="46">
        <v>31</v>
      </c>
      <c r="N45" s="47">
        <v>193</v>
      </c>
      <c r="O45" s="48">
        <v>32.166666666666664</v>
      </c>
      <c r="P45" s="47">
        <v>70</v>
      </c>
      <c r="Q45" s="49">
        <v>8</v>
      </c>
      <c r="R45" s="49">
        <v>3</v>
      </c>
      <c r="S45" s="49"/>
    </row>
    <row r="46" spans="1:19" ht="12.75">
      <c r="A46" s="50">
        <v>3</v>
      </c>
      <c r="B46" s="53" t="s">
        <v>152</v>
      </c>
      <c r="C46" s="53" t="s">
        <v>153</v>
      </c>
      <c r="D46" s="44" t="s">
        <v>95</v>
      </c>
      <c r="E46" s="45">
        <v>2204</v>
      </c>
      <c r="F46" s="45" t="s">
        <v>31</v>
      </c>
      <c r="G46" s="45">
        <v>1</v>
      </c>
      <c r="H46" s="46">
        <v>42</v>
      </c>
      <c r="I46" s="46">
        <v>41</v>
      </c>
      <c r="J46" s="46">
        <v>32</v>
      </c>
      <c r="K46" s="46">
        <v>33</v>
      </c>
      <c r="L46" s="46">
        <v>30</v>
      </c>
      <c r="M46" s="46">
        <v>36</v>
      </c>
      <c r="N46" s="47">
        <v>214</v>
      </c>
      <c r="O46" s="48">
        <v>35.666666666666664</v>
      </c>
      <c r="P46" s="47">
        <v>38</v>
      </c>
      <c r="Q46" s="49">
        <v>12</v>
      </c>
      <c r="R46" s="49">
        <v>9</v>
      </c>
      <c r="S46" s="49"/>
    </row>
    <row r="47" ht="12.75">
      <c r="B47" s="34" t="s">
        <v>154</v>
      </c>
    </row>
    <row r="48" spans="1:19" ht="12.75">
      <c r="A48" s="40" t="s">
        <v>72</v>
      </c>
      <c r="B48" s="40" t="s">
        <v>73</v>
      </c>
      <c r="C48" s="40" t="s">
        <v>74</v>
      </c>
      <c r="D48" s="40" t="s">
        <v>75</v>
      </c>
      <c r="E48" s="40" t="s">
        <v>76</v>
      </c>
      <c r="F48" s="40" t="s">
        <v>77</v>
      </c>
      <c r="G48" s="40" t="s">
        <v>78</v>
      </c>
      <c r="H48" s="41" t="s">
        <v>79</v>
      </c>
      <c r="I48" s="41" t="s">
        <v>80</v>
      </c>
      <c r="J48" s="41" t="s">
        <v>81</v>
      </c>
      <c r="K48" s="41" t="s">
        <v>82</v>
      </c>
      <c r="L48" s="41" t="s">
        <v>83</v>
      </c>
      <c r="M48" s="41" t="s">
        <v>84</v>
      </c>
      <c r="N48" s="40" t="s">
        <v>85</v>
      </c>
      <c r="O48" s="42" t="s">
        <v>86</v>
      </c>
      <c r="P48" s="40" t="s">
        <v>1</v>
      </c>
      <c r="Q48" s="40" t="s">
        <v>87</v>
      </c>
      <c r="R48" s="40" t="s">
        <v>88</v>
      </c>
      <c r="S48" s="40" t="s">
        <v>89</v>
      </c>
    </row>
    <row r="49" spans="1:19" ht="12.75">
      <c r="A49" s="50">
        <v>1</v>
      </c>
      <c r="B49" s="54" t="s">
        <v>155</v>
      </c>
      <c r="C49" s="54" t="s">
        <v>156</v>
      </c>
      <c r="D49" s="44" t="s">
        <v>104</v>
      </c>
      <c r="E49" s="45">
        <v>1098</v>
      </c>
      <c r="F49" s="45" t="s">
        <v>36</v>
      </c>
      <c r="G49" s="45" t="s">
        <v>20</v>
      </c>
      <c r="H49" s="46">
        <v>34</v>
      </c>
      <c r="I49" s="46">
        <v>27</v>
      </c>
      <c r="J49" s="46">
        <v>31</v>
      </c>
      <c r="K49" s="46">
        <v>27</v>
      </c>
      <c r="L49" s="46">
        <v>29</v>
      </c>
      <c r="M49" s="46">
        <v>31</v>
      </c>
      <c r="N49" s="47">
        <v>179</v>
      </c>
      <c r="O49" s="48">
        <v>29.833333333333332</v>
      </c>
      <c r="P49" s="47">
        <v>91</v>
      </c>
      <c r="Q49" s="49">
        <v>7</v>
      </c>
      <c r="R49" s="49">
        <v>4</v>
      </c>
      <c r="S49" s="49"/>
    </row>
    <row r="50" spans="1:19" ht="12.75">
      <c r="A50" s="50">
        <v>2</v>
      </c>
      <c r="B50" s="54" t="s">
        <v>157</v>
      </c>
      <c r="C50" s="54" t="s">
        <v>158</v>
      </c>
      <c r="D50" s="44" t="s">
        <v>33</v>
      </c>
      <c r="E50" s="45">
        <v>475</v>
      </c>
      <c r="F50" s="45" t="s">
        <v>36</v>
      </c>
      <c r="G50" s="45" t="s">
        <v>20</v>
      </c>
      <c r="H50" s="46">
        <v>29</v>
      </c>
      <c r="I50" s="46">
        <v>38</v>
      </c>
      <c r="J50" s="46">
        <v>30</v>
      </c>
      <c r="K50" s="46">
        <v>32</v>
      </c>
      <c r="L50" s="46">
        <v>28</v>
      </c>
      <c r="M50" s="46">
        <v>32</v>
      </c>
      <c r="N50" s="47">
        <v>189</v>
      </c>
      <c r="O50" s="48">
        <v>31.5</v>
      </c>
      <c r="P50" s="47">
        <v>76</v>
      </c>
      <c r="Q50" s="49">
        <v>10</v>
      </c>
      <c r="R50" s="49">
        <v>3</v>
      </c>
      <c r="S50" s="49"/>
    </row>
    <row r="51" spans="1:19" ht="12.75">
      <c r="A51" s="50">
        <v>3</v>
      </c>
      <c r="B51" s="54" t="s">
        <v>159</v>
      </c>
      <c r="C51" s="54" t="s">
        <v>138</v>
      </c>
      <c r="D51" s="44" t="s">
        <v>35</v>
      </c>
      <c r="E51" s="45">
        <v>1030</v>
      </c>
      <c r="F51" s="45" t="s">
        <v>36</v>
      </c>
      <c r="G51" s="45" t="s">
        <v>20</v>
      </c>
      <c r="H51" s="46">
        <v>27</v>
      </c>
      <c r="I51" s="46">
        <v>29</v>
      </c>
      <c r="J51" s="46">
        <v>37</v>
      </c>
      <c r="K51" s="46">
        <v>37</v>
      </c>
      <c r="L51" s="46">
        <v>29</v>
      </c>
      <c r="M51" s="46">
        <v>31</v>
      </c>
      <c r="N51" s="47">
        <v>190</v>
      </c>
      <c r="O51" s="48">
        <v>31.666666666666668</v>
      </c>
      <c r="P51" s="47">
        <v>74</v>
      </c>
      <c r="Q51" s="49">
        <v>10</v>
      </c>
      <c r="R51" s="49">
        <v>8</v>
      </c>
      <c r="S51" s="49"/>
    </row>
    <row r="52" spans="1:19" ht="12.75">
      <c r="A52" s="51">
        <v>4</v>
      </c>
      <c r="B52" s="54" t="s">
        <v>160</v>
      </c>
      <c r="C52" s="54" t="s">
        <v>161</v>
      </c>
      <c r="D52" s="44" t="s">
        <v>99</v>
      </c>
      <c r="E52" s="45">
        <v>405</v>
      </c>
      <c r="F52" s="45" t="s">
        <v>36</v>
      </c>
      <c r="G52" s="45" t="s">
        <v>20</v>
      </c>
      <c r="H52" s="46">
        <v>31</v>
      </c>
      <c r="I52" s="46">
        <v>30</v>
      </c>
      <c r="J52" s="46">
        <v>30</v>
      </c>
      <c r="K52" s="46">
        <v>38</v>
      </c>
      <c r="L52" s="46">
        <v>31</v>
      </c>
      <c r="M52" s="46">
        <v>34</v>
      </c>
      <c r="N52" s="47">
        <v>194</v>
      </c>
      <c r="O52" s="48">
        <v>32.333333333333336</v>
      </c>
      <c r="P52" s="47">
        <v>68</v>
      </c>
      <c r="Q52" s="49">
        <v>8</v>
      </c>
      <c r="R52" s="49">
        <v>4</v>
      </c>
      <c r="S52" s="49"/>
    </row>
    <row r="53" spans="1:19" ht="12.75">
      <c r="A53" s="51">
        <v>5</v>
      </c>
      <c r="B53" s="54" t="s">
        <v>162</v>
      </c>
      <c r="C53" s="54" t="s">
        <v>156</v>
      </c>
      <c r="D53" s="44" t="s">
        <v>163</v>
      </c>
      <c r="E53" s="45">
        <v>1670</v>
      </c>
      <c r="F53" s="45" t="s">
        <v>36</v>
      </c>
      <c r="G53" s="45">
        <v>1</v>
      </c>
      <c r="H53" s="46">
        <v>37</v>
      </c>
      <c r="I53" s="46">
        <v>33</v>
      </c>
      <c r="J53" s="46">
        <v>37</v>
      </c>
      <c r="K53" s="46">
        <v>34</v>
      </c>
      <c r="L53" s="46">
        <v>26</v>
      </c>
      <c r="M53" s="46">
        <v>28</v>
      </c>
      <c r="N53" s="47">
        <v>195</v>
      </c>
      <c r="O53" s="48">
        <v>32.5</v>
      </c>
      <c r="P53" s="47">
        <v>67</v>
      </c>
      <c r="Q53" s="49">
        <v>11</v>
      </c>
      <c r="R53" s="49">
        <v>9</v>
      </c>
      <c r="S53" s="49"/>
    </row>
    <row r="54" spans="1:19" ht="12.75">
      <c r="A54" s="51">
        <v>6</v>
      </c>
      <c r="B54" s="54" t="s">
        <v>164</v>
      </c>
      <c r="C54" s="54" t="s">
        <v>125</v>
      </c>
      <c r="D54" s="44" t="s">
        <v>33</v>
      </c>
      <c r="E54" s="45">
        <v>876</v>
      </c>
      <c r="F54" s="45" t="s">
        <v>36</v>
      </c>
      <c r="G54" s="45" t="s">
        <v>20</v>
      </c>
      <c r="H54" s="46">
        <v>40</v>
      </c>
      <c r="I54" s="46">
        <v>31</v>
      </c>
      <c r="J54" s="46">
        <v>32</v>
      </c>
      <c r="K54" s="46">
        <v>30</v>
      </c>
      <c r="L54" s="46">
        <v>29</v>
      </c>
      <c r="M54" s="46">
        <v>34</v>
      </c>
      <c r="N54" s="47">
        <v>196</v>
      </c>
      <c r="O54" s="48">
        <v>32.666666666666664</v>
      </c>
      <c r="P54" s="47">
        <v>65</v>
      </c>
      <c r="Q54" s="49">
        <v>11</v>
      </c>
      <c r="R54" s="49">
        <v>4</v>
      </c>
      <c r="S54" s="49"/>
    </row>
    <row r="55" spans="1:19" ht="12.75">
      <c r="A55" s="51">
        <v>7</v>
      </c>
      <c r="B55" s="54" t="s">
        <v>165</v>
      </c>
      <c r="C55" s="54" t="s">
        <v>101</v>
      </c>
      <c r="D55" s="44" t="s">
        <v>104</v>
      </c>
      <c r="E55" s="45">
        <v>1100</v>
      </c>
      <c r="F55" s="45" t="s">
        <v>36</v>
      </c>
      <c r="G55" s="45" t="s">
        <v>20</v>
      </c>
      <c r="H55" s="46">
        <v>32</v>
      </c>
      <c r="I55" s="46">
        <v>35</v>
      </c>
      <c r="J55" s="46">
        <v>33</v>
      </c>
      <c r="K55" s="46">
        <v>31</v>
      </c>
      <c r="L55" s="46">
        <v>37</v>
      </c>
      <c r="M55" s="46">
        <v>31</v>
      </c>
      <c r="N55" s="47">
        <v>199</v>
      </c>
      <c r="O55" s="48">
        <v>33.166666666666664</v>
      </c>
      <c r="P55" s="47">
        <v>60</v>
      </c>
      <c r="Q55" s="49">
        <v>6</v>
      </c>
      <c r="R55" s="49">
        <v>4</v>
      </c>
      <c r="S55" s="49"/>
    </row>
    <row r="56" spans="1:19" ht="12.75">
      <c r="A56" s="51">
        <v>8</v>
      </c>
      <c r="B56" s="54" t="s">
        <v>166</v>
      </c>
      <c r="C56" s="54" t="s">
        <v>118</v>
      </c>
      <c r="D56" s="44" t="s">
        <v>35</v>
      </c>
      <c r="E56" s="45">
        <v>170</v>
      </c>
      <c r="F56" s="45" t="s">
        <v>36</v>
      </c>
      <c r="G56" s="45">
        <v>2</v>
      </c>
      <c r="H56" s="46">
        <v>39</v>
      </c>
      <c r="I56" s="46">
        <v>30</v>
      </c>
      <c r="J56" s="46">
        <v>29</v>
      </c>
      <c r="K56" s="46">
        <v>33</v>
      </c>
      <c r="L56" s="46">
        <v>36</v>
      </c>
      <c r="M56" s="46">
        <v>34</v>
      </c>
      <c r="N56" s="47">
        <v>201</v>
      </c>
      <c r="O56" s="48">
        <v>33.5</v>
      </c>
      <c r="P56" s="47">
        <v>57</v>
      </c>
      <c r="Q56" s="49">
        <v>10</v>
      </c>
      <c r="R56" s="49">
        <v>6</v>
      </c>
      <c r="S56" s="49"/>
    </row>
    <row r="57" spans="1:19" ht="12.75">
      <c r="A57" s="51">
        <v>9</v>
      </c>
      <c r="B57" s="54" t="s">
        <v>167</v>
      </c>
      <c r="C57" s="54" t="s">
        <v>125</v>
      </c>
      <c r="D57" s="44" t="s">
        <v>23</v>
      </c>
      <c r="E57" s="45">
        <v>2817</v>
      </c>
      <c r="F57" s="45" t="s">
        <v>36</v>
      </c>
      <c r="G57" s="45">
        <v>1</v>
      </c>
      <c r="H57" s="46">
        <v>37</v>
      </c>
      <c r="I57" s="46">
        <v>34</v>
      </c>
      <c r="J57" s="46">
        <v>30</v>
      </c>
      <c r="K57" s="46">
        <v>35</v>
      </c>
      <c r="L57" s="46">
        <v>39</v>
      </c>
      <c r="M57" s="46">
        <v>28</v>
      </c>
      <c r="N57" s="47">
        <v>203</v>
      </c>
      <c r="O57" s="48">
        <v>33.833333333333336</v>
      </c>
      <c r="P57" s="47">
        <v>54</v>
      </c>
      <c r="Q57" s="49">
        <v>11</v>
      </c>
      <c r="R57" s="49">
        <v>7</v>
      </c>
      <c r="S57" s="49"/>
    </row>
    <row r="58" spans="1:19" ht="12.75">
      <c r="A58" s="51">
        <v>10</v>
      </c>
      <c r="B58" s="54" t="s">
        <v>168</v>
      </c>
      <c r="C58" s="54" t="s">
        <v>169</v>
      </c>
      <c r="D58" s="44" t="s">
        <v>99</v>
      </c>
      <c r="E58" s="45">
        <v>402</v>
      </c>
      <c r="F58" s="45" t="s">
        <v>36</v>
      </c>
      <c r="G58" s="45">
        <v>1</v>
      </c>
      <c r="H58" s="46">
        <v>36</v>
      </c>
      <c r="I58" s="46">
        <v>37</v>
      </c>
      <c r="J58" s="46">
        <v>38</v>
      </c>
      <c r="K58" s="46">
        <v>35</v>
      </c>
      <c r="L58" s="46">
        <v>27</v>
      </c>
      <c r="M58" s="46">
        <v>35</v>
      </c>
      <c r="N58" s="47">
        <v>208</v>
      </c>
      <c r="O58" s="48">
        <v>34.666666666666664</v>
      </c>
      <c r="P58" s="47">
        <v>47</v>
      </c>
      <c r="Q58" s="49">
        <v>11</v>
      </c>
      <c r="R58" s="49">
        <v>2</v>
      </c>
      <c r="S58" s="49"/>
    </row>
    <row r="59" spans="1:19" ht="12.75">
      <c r="A59" s="51">
        <v>11</v>
      </c>
      <c r="B59" s="54" t="s">
        <v>170</v>
      </c>
      <c r="C59" s="54" t="s">
        <v>171</v>
      </c>
      <c r="D59" s="44" t="s">
        <v>99</v>
      </c>
      <c r="E59" s="45">
        <v>692</v>
      </c>
      <c r="F59" s="45" t="s">
        <v>36</v>
      </c>
      <c r="G59" s="45" t="s">
        <v>20</v>
      </c>
      <c r="H59" s="46">
        <v>30</v>
      </c>
      <c r="I59" s="46">
        <v>38</v>
      </c>
      <c r="J59" s="46">
        <v>36</v>
      </c>
      <c r="K59" s="46">
        <v>36</v>
      </c>
      <c r="L59" s="46">
        <v>35</v>
      </c>
      <c r="M59" s="46">
        <v>37</v>
      </c>
      <c r="N59" s="47">
        <v>212</v>
      </c>
      <c r="O59" s="48">
        <v>35.333333333333336</v>
      </c>
      <c r="P59" s="47">
        <v>41</v>
      </c>
      <c r="Q59" s="49">
        <v>8</v>
      </c>
      <c r="R59" s="49">
        <v>2</v>
      </c>
      <c r="S59" s="49"/>
    </row>
    <row r="60" spans="1:19" ht="12.75">
      <c r="A60" s="51">
        <v>12</v>
      </c>
      <c r="B60" s="54" t="s">
        <v>172</v>
      </c>
      <c r="C60" s="54" t="s">
        <v>173</v>
      </c>
      <c r="D60" s="44" t="s">
        <v>33</v>
      </c>
      <c r="E60" s="45">
        <v>1735</v>
      </c>
      <c r="F60" s="45" t="s">
        <v>36</v>
      </c>
      <c r="G60" s="45">
        <v>1</v>
      </c>
      <c r="H60" s="46">
        <v>35</v>
      </c>
      <c r="I60" s="46">
        <v>37</v>
      </c>
      <c r="J60" s="46">
        <v>39</v>
      </c>
      <c r="K60" s="46">
        <v>38</v>
      </c>
      <c r="L60" s="46">
        <v>33</v>
      </c>
      <c r="M60" s="46">
        <v>32</v>
      </c>
      <c r="N60" s="47">
        <v>214</v>
      </c>
      <c r="O60" s="48">
        <v>35.666666666666664</v>
      </c>
      <c r="P60" s="47">
        <v>38</v>
      </c>
      <c r="Q60" s="49">
        <v>7</v>
      </c>
      <c r="R60" s="49">
        <v>5</v>
      </c>
      <c r="S60" s="49"/>
    </row>
    <row r="61" spans="1:19" ht="12.75">
      <c r="A61" s="51">
        <v>13</v>
      </c>
      <c r="B61" s="54" t="s">
        <v>174</v>
      </c>
      <c r="C61" s="54" t="s">
        <v>101</v>
      </c>
      <c r="D61" s="44" t="s">
        <v>35</v>
      </c>
      <c r="E61" s="45">
        <v>358</v>
      </c>
      <c r="F61" s="45" t="s">
        <v>36</v>
      </c>
      <c r="G61" s="45">
        <v>1</v>
      </c>
      <c r="H61" s="46">
        <v>33</v>
      </c>
      <c r="I61" s="46">
        <v>35</v>
      </c>
      <c r="J61" s="46">
        <v>44</v>
      </c>
      <c r="K61" s="46">
        <v>37</v>
      </c>
      <c r="L61" s="46">
        <v>36</v>
      </c>
      <c r="M61" s="46">
        <v>34</v>
      </c>
      <c r="N61" s="47">
        <v>219</v>
      </c>
      <c r="O61" s="48">
        <v>36.5</v>
      </c>
      <c r="P61" s="47">
        <v>30</v>
      </c>
      <c r="Q61" s="49">
        <v>11</v>
      </c>
      <c r="R61" s="49">
        <v>3</v>
      </c>
      <c r="S61" s="49"/>
    </row>
    <row r="62" spans="1:19" ht="12.75">
      <c r="A62" s="51">
        <v>14</v>
      </c>
      <c r="B62" s="54" t="s">
        <v>175</v>
      </c>
      <c r="C62" s="54" t="s">
        <v>125</v>
      </c>
      <c r="D62" s="44" t="s">
        <v>44</v>
      </c>
      <c r="E62" s="45">
        <v>2937</v>
      </c>
      <c r="F62" s="45" t="s">
        <v>36</v>
      </c>
      <c r="G62" s="45">
        <v>1</v>
      </c>
      <c r="H62" s="46">
        <v>38</v>
      </c>
      <c r="I62" s="46">
        <v>38</v>
      </c>
      <c r="J62" s="46">
        <v>40</v>
      </c>
      <c r="K62" s="46">
        <v>31</v>
      </c>
      <c r="L62" s="46">
        <v>43</v>
      </c>
      <c r="M62" s="46">
        <v>40</v>
      </c>
      <c r="N62" s="47">
        <v>230</v>
      </c>
      <c r="O62" s="48">
        <v>38.333333333333336</v>
      </c>
      <c r="P62" s="47">
        <v>14</v>
      </c>
      <c r="Q62" s="49">
        <v>12</v>
      </c>
      <c r="R62" s="49">
        <v>2</v>
      </c>
      <c r="S62" s="49"/>
    </row>
    <row r="63" spans="1:19" ht="12.75">
      <c r="A63" s="51">
        <v>15</v>
      </c>
      <c r="B63" s="54" t="s">
        <v>176</v>
      </c>
      <c r="C63" s="54" t="s">
        <v>91</v>
      </c>
      <c r="D63" s="44" t="s">
        <v>104</v>
      </c>
      <c r="E63" s="45">
        <v>1099</v>
      </c>
      <c r="F63" s="45" t="s">
        <v>36</v>
      </c>
      <c r="G63" s="45">
        <v>1</v>
      </c>
      <c r="H63" s="46">
        <v>39</v>
      </c>
      <c r="I63" s="46">
        <v>45</v>
      </c>
      <c r="J63" s="46">
        <v>39</v>
      </c>
      <c r="K63" s="46">
        <v>34</v>
      </c>
      <c r="L63" s="46">
        <v>42</v>
      </c>
      <c r="M63" s="46">
        <v>34</v>
      </c>
      <c r="N63" s="47">
        <v>233</v>
      </c>
      <c r="O63" s="48">
        <v>38.833333333333336</v>
      </c>
      <c r="P63" s="47">
        <v>9</v>
      </c>
      <c r="Q63" s="49">
        <v>11</v>
      </c>
      <c r="R63" s="49">
        <v>8</v>
      </c>
      <c r="S63" s="49"/>
    </row>
    <row r="64" spans="1:19" ht="12.75">
      <c r="A64" s="51">
        <v>16</v>
      </c>
      <c r="B64" s="54" t="s">
        <v>177</v>
      </c>
      <c r="C64" s="54" t="s">
        <v>178</v>
      </c>
      <c r="D64" s="44" t="s">
        <v>104</v>
      </c>
      <c r="E64" s="45">
        <v>1134</v>
      </c>
      <c r="F64" s="45" t="s">
        <v>36</v>
      </c>
      <c r="G64" s="45">
        <v>1</v>
      </c>
      <c r="H64" s="46">
        <v>45</v>
      </c>
      <c r="I64" s="46">
        <v>39</v>
      </c>
      <c r="J64" s="46">
        <v>37</v>
      </c>
      <c r="K64" s="46">
        <v>34</v>
      </c>
      <c r="L64" s="46">
        <v>40</v>
      </c>
      <c r="M64" s="46">
        <v>40</v>
      </c>
      <c r="N64" s="47">
        <v>235</v>
      </c>
      <c r="O64" s="48">
        <v>39.166666666666664</v>
      </c>
      <c r="P64" s="47">
        <v>6</v>
      </c>
      <c r="Q64" s="49">
        <v>11</v>
      </c>
      <c r="R64" s="49">
        <v>3</v>
      </c>
      <c r="S64" s="49"/>
    </row>
    <row r="65" spans="1:19" ht="12.75">
      <c r="A65" s="51">
        <v>17</v>
      </c>
      <c r="B65" s="54" t="s">
        <v>179</v>
      </c>
      <c r="C65" s="54" t="s">
        <v>48</v>
      </c>
      <c r="D65" s="44" t="s">
        <v>35</v>
      </c>
      <c r="E65" s="45">
        <v>331</v>
      </c>
      <c r="F65" s="45" t="s">
        <v>36</v>
      </c>
      <c r="G65" s="45">
        <v>2</v>
      </c>
      <c r="H65" s="46">
        <v>36</v>
      </c>
      <c r="I65" s="46">
        <v>38</v>
      </c>
      <c r="J65" s="46">
        <v>42</v>
      </c>
      <c r="K65" s="46">
        <v>96</v>
      </c>
      <c r="L65" s="46">
        <v>126</v>
      </c>
      <c r="M65" s="46">
        <v>126</v>
      </c>
      <c r="N65" s="47">
        <v>464</v>
      </c>
      <c r="O65" s="48">
        <v>77.33333333333333</v>
      </c>
      <c r="P65" s="47">
        <v>0</v>
      </c>
      <c r="Q65" s="49">
        <v>90</v>
      </c>
      <c r="R65" s="49">
        <v>88</v>
      </c>
      <c r="S65" s="49"/>
    </row>
    <row r="66" ht="12.75">
      <c r="B66" s="34" t="s">
        <v>180</v>
      </c>
    </row>
    <row r="67" spans="1:19" ht="12.75">
      <c r="A67" s="40" t="s">
        <v>72</v>
      </c>
      <c r="B67" s="40" t="s">
        <v>73</v>
      </c>
      <c r="C67" s="40" t="s">
        <v>74</v>
      </c>
      <c r="D67" s="40" t="s">
        <v>75</v>
      </c>
      <c r="E67" s="40" t="s">
        <v>76</v>
      </c>
      <c r="F67" s="40" t="s">
        <v>77</v>
      </c>
      <c r="G67" s="40" t="s">
        <v>78</v>
      </c>
      <c r="H67" s="41" t="s">
        <v>79</v>
      </c>
      <c r="I67" s="41" t="s">
        <v>80</v>
      </c>
      <c r="J67" s="41" t="s">
        <v>81</v>
      </c>
      <c r="K67" s="41" t="s">
        <v>82</v>
      </c>
      <c r="L67" s="41" t="s">
        <v>83</v>
      </c>
      <c r="M67" s="41" t="s">
        <v>84</v>
      </c>
      <c r="N67" s="40" t="s">
        <v>85</v>
      </c>
      <c r="O67" s="42" t="s">
        <v>86</v>
      </c>
      <c r="P67" s="40" t="s">
        <v>1</v>
      </c>
      <c r="Q67" s="40" t="s">
        <v>87</v>
      </c>
      <c r="R67" s="40" t="s">
        <v>88</v>
      </c>
      <c r="S67" s="40" t="s">
        <v>89</v>
      </c>
    </row>
    <row r="68" spans="1:19" ht="12.75">
      <c r="A68" s="50">
        <v>1</v>
      </c>
      <c r="B68" s="55" t="s">
        <v>181</v>
      </c>
      <c r="C68" s="55" t="s">
        <v>182</v>
      </c>
      <c r="D68" s="44" t="s">
        <v>35</v>
      </c>
      <c r="E68" s="45">
        <v>1778</v>
      </c>
      <c r="F68" s="45" t="s">
        <v>32</v>
      </c>
      <c r="G68" s="45">
        <v>1</v>
      </c>
      <c r="H68" s="46">
        <v>30</v>
      </c>
      <c r="I68" s="46">
        <v>34</v>
      </c>
      <c r="J68" s="46">
        <v>28</v>
      </c>
      <c r="K68" s="46">
        <v>35</v>
      </c>
      <c r="L68" s="46">
        <v>31</v>
      </c>
      <c r="M68" s="46">
        <v>32</v>
      </c>
      <c r="N68" s="47">
        <v>190</v>
      </c>
      <c r="O68" s="48">
        <v>31.666666666666668</v>
      </c>
      <c r="P68" s="47">
        <v>74</v>
      </c>
      <c r="Q68" s="49">
        <v>7</v>
      </c>
      <c r="R68" s="49">
        <v>4</v>
      </c>
      <c r="S68" s="49"/>
    </row>
    <row r="69" spans="1:19" ht="12.75">
      <c r="A69" s="50">
        <v>2</v>
      </c>
      <c r="B69" s="55" t="s">
        <v>42</v>
      </c>
      <c r="C69" s="55" t="s">
        <v>183</v>
      </c>
      <c r="D69" s="44" t="s">
        <v>43</v>
      </c>
      <c r="E69" s="45">
        <v>597</v>
      </c>
      <c r="F69" s="45" t="s">
        <v>32</v>
      </c>
      <c r="G69" s="45" t="s">
        <v>20</v>
      </c>
      <c r="H69" s="46">
        <v>44</v>
      </c>
      <c r="I69" s="46">
        <v>34</v>
      </c>
      <c r="J69" s="46">
        <v>35</v>
      </c>
      <c r="K69" s="46">
        <v>32</v>
      </c>
      <c r="L69" s="46">
        <v>38</v>
      </c>
      <c r="M69" s="46">
        <v>33</v>
      </c>
      <c r="N69" s="47">
        <v>216</v>
      </c>
      <c r="O69" s="48">
        <v>36</v>
      </c>
      <c r="P69" s="47">
        <v>35</v>
      </c>
      <c r="Q69" s="49">
        <v>12</v>
      </c>
      <c r="R69" s="49">
        <v>5</v>
      </c>
      <c r="S69" s="49"/>
    </row>
    <row r="70" spans="1:19" ht="12.75">
      <c r="A70" s="50">
        <v>3</v>
      </c>
      <c r="B70" s="55" t="s">
        <v>184</v>
      </c>
      <c r="C70" s="55" t="s">
        <v>185</v>
      </c>
      <c r="D70" s="44" t="s">
        <v>99</v>
      </c>
      <c r="E70" s="45">
        <v>369</v>
      </c>
      <c r="F70" s="45" t="s">
        <v>32</v>
      </c>
      <c r="G70" s="45">
        <v>1</v>
      </c>
      <c r="H70" s="46">
        <v>41</v>
      </c>
      <c r="I70" s="46">
        <v>36</v>
      </c>
      <c r="J70" s="46">
        <v>32</v>
      </c>
      <c r="K70" s="46">
        <v>39</v>
      </c>
      <c r="L70" s="46">
        <v>39</v>
      </c>
      <c r="M70" s="46">
        <v>39</v>
      </c>
      <c r="N70" s="47">
        <v>226</v>
      </c>
      <c r="O70" s="48">
        <v>37.666666666666664</v>
      </c>
      <c r="P70" s="47">
        <v>20</v>
      </c>
      <c r="Q70" s="49">
        <v>9</v>
      </c>
      <c r="R70" s="49">
        <v>3</v>
      </c>
      <c r="S70" s="49"/>
    </row>
    <row r="71" spans="1:16" ht="15">
      <c r="A71" s="1"/>
      <c r="B71" s="34" t="s">
        <v>186</v>
      </c>
      <c r="P71" s="56"/>
    </row>
    <row r="72" spans="1:19" ht="12.75">
      <c r="A72" s="40" t="s">
        <v>72</v>
      </c>
      <c r="B72" s="40" t="s">
        <v>73</v>
      </c>
      <c r="C72" s="40" t="s">
        <v>74</v>
      </c>
      <c r="D72" s="40" t="s">
        <v>75</v>
      </c>
      <c r="E72" s="40" t="s">
        <v>76</v>
      </c>
      <c r="F72" s="40" t="s">
        <v>77</v>
      </c>
      <c r="G72" s="40" t="s">
        <v>78</v>
      </c>
      <c r="H72" s="41" t="s">
        <v>79</v>
      </c>
      <c r="I72" s="41" t="s">
        <v>80</v>
      </c>
      <c r="J72" s="41" t="s">
        <v>81</v>
      </c>
      <c r="K72" s="41" t="s">
        <v>82</v>
      </c>
      <c r="L72" s="41" t="s">
        <v>83</v>
      </c>
      <c r="M72" s="41" t="s">
        <v>84</v>
      </c>
      <c r="N72" s="40" t="s">
        <v>85</v>
      </c>
      <c r="O72" s="42" t="s">
        <v>86</v>
      </c>
      <c r="P72" s="40" t="s">
        <v>1</v>
      </c>
      <c r="Q72" s="40" t="s">
        <v>87</v>
      </c>
      <c r="R72" s="40" t="s">
        <v>88</v>
      </c>
      <c r="S72" s="40" t="s">
        <v>89</v>
      </c>
    </row>
    <row r="73" spans="1:19" ht="12.75">
      <c r="A73" s="50">
        <v>1</v>
      </c>
      <c r="B73" s="57" t="s">
        <v>187</v>
      </c>
      <c r="C73" s="57" t="s">
        <v>188</v>
      </c>
      <c r="D73" s="44" t="s">
        <v>189</v>
      </c>
      <c r="E73" s="45">
        <v>877</v>
      </c>
      <c r="F73" s="45" t="s">
        <v>38</v>
      </c>
      <c r="G73" s="45" t="s">
        <v>20</v>
      </c>
      <c r="H73" s="46">
        <v>29</v>
      </c>
      <c r="I73" s="46">
        <v>33</v>
      </c>
      <c r="J73" s="46">
        <v>32</v>
      </c>
      <c r="K73" s="46">
        <v>44</v>
      </c>
      <c r="L73" s="46">
        <v>33</v>
      </c>
      <c r="M73" s="46">
        <v>37</v>
      </c>
      <c r="N73" s="47">
        <v>208</v>
      </c>
      <c r="O73" s="48">
        <v>34.666666666666664</v>
      </c>
      <c r="P73" s="47">
        <v>47</v>
      </c>
      <c r="Q73" s="49">
        <v>15</v>
      </c>
      <c r="R73" s="49">
        <v>5</v>
      </c>
      <c r="S73" s="49"/>
    </row>
    <row r="74" spans="1:19" ht="12.75">
      <c r="A74" s="50">
        <v>2</v>
      </c>
      <c r="B74" s="57" t="s">
        <v>190</v>
      </c>
      <c r="C74" s="57" t="s">
        <v>101</v>
      </c>
      <c r="D74" s="44" t="s">
        <v>189</v>
      </c>
      <c r="E74" s="45">
        <v>861</v>
      </c>
      <c r="F74" s="45" t="s">
        <v>38</v>
      </c>
      <c r="G74" s="45">
        <v>1</v>
      </c>
      <c r="H74" s="46">
        <v>40</v>
      </c>
      <c r="I74" s="46">
        <v>33</v>
      </c>
      <c r="J74" s="46">
        <v>35</v>
      </c>
      <c r="K74" s="46">
        <v>31</v>
      </c>
      <c r="L74" s="46">
        <v>34</v>
      </c>
      <c r="M74" s="46">
        <v>39</v>
      </c>
      <c r="N74" s="47">
        <v>212</v>
      </c>
      <c r="O74" s="48">
        <v>35.333333333333336</v>
      </c>
      <c r="P74" s="47">
        <v>41</v>
      </c>
      <c r="Q74" s="49">
        <v>9</v>
      </c>
      <c r="R74" s="49">
        <v>6</v>
      </c>
      <c r="S74" s="49"/>
    </row>
    <row r="75" spans="1:19" ht="12.75">
      <c r="A75" s="50">
        <v>3</v>
      </c>
      <c r="B75" s="57" t="s">
        <v>39</v>
      </c>
      <c r="C75" s="57" t="s">
        <v>158</v>
      </c>
      <c r="D75" s="44" t="s">
        <v>189</v>
      </c>
      <c r="E75" s="45">
        <v>858</v>
      </c>
      <c r="F75" s="45" t="s">
        <v>38</v>
      </c>
      <c r="G75" s="45" t="s">
        <v>20</v>
      </c>
      <c r="H75" s="46">
        <v>38</v>
      </c>
      <c r="I75" s="46">
        <v>33</v>
      </c>
      <c r="J75" s="46">
        <v>31</v>
      </c>
      <c r="K75" s="46">
        <v>37</v>
      </c>
      <c r="L75" s="46">
        <v>38</v>
      </c>
      <c r="M75" s="46">
        <v>36</v>
      </c>
      <c r="N75" s="47">
        <v>213</v>
      </c>
      <c r="O75" s="48">
        <v>35.5</v>
      </c>
      <c r="P75" s="47">
        <v>39</v>
      </c>
      <c r="Q75" s="49">
        <v>7</v>
      </c>
      <c r="R75" s="49">
        <v>5</v>
      </c>
      <c r="S75" s="49"/>
    </row>
    <row r="76" spans="1:19" ht="12.75">
      <c r="A76" s="51">
        <v>4</v>
      </c>
      <c r="B76" s="57" t="s">
        <v>191</v>
      </c>
      <c r="C76" s="57" t="s">
        <v>120</v>
      </c>
      <c r="D76" s="44" t="s">
        <v>23</v>
      </c>
      <c r="E76" s="45">
        <v>833</v>
      </c>
      <c r="F76" s="45" t="s">
        <v>38</v>
      </c>
      <c r="G76" s="45">
        <v>2</v>
      </c>
      <c r="H76" s="46">
        <v>37</v>
      </c>
      <c r="I76" s="46">
        <v>32</v>
      </c>
      <c r="J76" s="46">
        <v>38</v>
      </c>
      <c r="K76" s="46">
        <v>30</v>
      </c>
      <c r="L76" s="46">
        <v>40</v>
      </c>
      <c r="M76" s="46">
        <v>40</v>
      </c>
      <c r="N76" s="47">
        <v>217</v>
      </c>
      <c r="O76" s="48">
        <v>36.166666666666664</v>
      </c>
      <c r="P76" s="47">
        <v>33</v>
      </c>
      <c r="Q76" s="49">
        <v>10</v>
      </c>
      <c r="R76" s="49">
        <v>8</v>
      </c>
      <c r="S76" s="49"/>
    </row>
    <row r="77" spans="1:19" ht="12.75">
      <c r="A77" s="51">
        <v>5</v>
      </c>
      <c r="B77" s="57" t="s">
        <v>192</v>
      </c>
      <c r="C77" s="57" t="s">
        <v>128</v>
      </c>
      <c r="D77" s="44" t="s">
        <v>193</v>
      </c>
      <c r="E77" s="45">
        <v>2596</v>
      </c>
      <c r="F77" s="45" t="s">
        <v>38</v>
      </c>
      <c r="G77" s="45">
        <v>1</v>
      </c>
      <c r="H77" s="46">
        <v>39</v>
      </c>
      <c r="I77" s="46">
        <v>41</v>
      </c>
      <c r="J77" s="46">
        <v>36</v>
      </c>
      <c r="K77" s="46">
        <v>36</v>
      </c>
      <c r="L77" s="46">
        <v>32</v>
      </c>
      <c r="M77" s="46">
        <v>36</v>
      </c>
      <c r="N77" s="47">
        <v>220</v>
      </c>
      <c r="O77" s="48">
        <v>36.666666666666664</v>
      </c>
      <c r="P77" s="47">
        <v>29</v>
      </c>
      <c r="Q77" s="49">
        <v>9</v>
      </c>
      <c r="R77" s="49">
        <v>3</v>
      </c>
      <c r="S77" s="49"/>
    </row>
    <row r="78" spans="1:19" ht="12.75">
      <c r="A78" s="51">
        <v>6</v>
      </c>
      <c r="B78" s="57" t="s">
        <v>194</v>
      </c>
      <c r="C78" s="57" t="s">
        <v>30</v>
      </c>
      <c r="D78" s="44" t="s">
        <v>35</v>
      </c>
      <c r="E78" s="45">
        <v>355</v>
      </c>
      <c r="F78" s="45" t="s">
        <v>38</v>
      </c>
      <c r="G78" s="45">
        <v>3</v>
      </c>
      <c r="H78" s="46">
        <v>45</v>
      </c>
      <c r="I78" s="46">
        <v>40</v>
      </c>
      <c r="J78" s="46">
        <v>40</v>
      </c>
      <c r="K78" s="46">
        <v>38</v>
      </c>
      <c r="L78" s="46">
        <v>41</v>
      </c>
      <c r="M78" s="46">
        <v>40</v>
      </c>
      <c r="N78" s="47">
        <v>244</v>
      </c>
      <c r="O78" s="48">
        <v>40.666666666666664</v>
      </c>
      <c r="P78" s="47">
        <v>0</v>
      </c>
      <c r="Q78" s="49">
        <v>7</v>
      </c>
      <c r="R78" s="49">
        <v>1</v>
      </c>
      <c r="S78" s="49"/>
    </row>
    <row r="79" spans="1:16" ht="15">
      <c r="A79" s="1"/>
      <c r="B79" s="34" t="s">
        <v>195</v>
      </c>
      <c r="P79" s="56"/>
    </row>
    <row r="80" spans="1:19" ht="12.75">
      <c r="A80" s="40" t="s">
        <v>72</v>
      </c>
      <c r="B80" s="40" t="s">
        <v>73</v>
      </c>
      <c r="C80" s="40" t="s">
        <v>74</v>
      </c>
      <c r="D80" s="40" t="s">
        <v>75</v>
      </c>
      <c r="E80" s="40" t="s">
        <v>76</v>
      </c>
      <c r="F80" s="40" t="s">
        <v>77</v>
      </c>
      <c r="G80" s="40" t="s">
        <v>78</v>
      </c>
      <c r="H80" s="41" t="s">
        <v>79</v>
      </c>
      <c r="I80" s="41" t="s">
        <v>80</v>
      </c>
      <c r="J80" s="41" t="s">
        <v>81</v>
      </c>
      <c r="K80" s="41" t="s">
        <v>82</v>
      </c>
      <c r="L80" s="41" t="s">
        <v>83</v>
      </c>
      <c r="M80" s="41" t="s">
        <v>84</v>
      </c>
      <c r="N80" s="40" t="s">
        <v>85</v>
      </c>
      <c r="O80" s="42" t="s">
        <v>86</v>
      </c>
      <c r="P80" s="40" t="s">
        <v>1</v>
      </c>
      <c r="Q80" s="40" t="s">
        <v>87</v>
      </c>
      <c r="R80" s="40" t="s">
        <v>88</v>
      </c>
      <c r="S80" s="40" t="s">
        <v>89</v>
      </c>
    </row>
    <row r="81" spans="1:19" ht="12.75">
      <c r="A81" s="50">
        <v>1</v>
      </c>
      <c r="B81" s="58" t="s">
        <v>196</v>
      </c>
      <c r="C81" s="58" t="s">
        <v>94</v>
      </c>
      <c r="D81" s="44" t="s">
        <v>99</v>
      </c>
      <c r="E81" s="45">
        <v>2903</v>
      </c>
      <c r="F81" s="45" t="s">
        <v>37</v>
      </c>
      <c r="G81" s="45">
        <v>2</v>
      </c>
      <c r="H81" s="46">
        <v>32</v>
      </c>
      <c r="I81" s="46">
        <v>34</v>
      </c>
      <c r="J81" s="46">
        <v>30</v>
      </c>
      <c r="K81" s="46">
        <v>34</v>
      </c>
      <c r="L81" s="46">
        <v>35</v>
      </c>
      <c r="M81" s="46">
        <v>32</v>
      </c>
      <c r="N81" s="47">
        <v>197</v>
      </c>
      <c r="O81" s="48">
        <v>32.833333333333336</v>
      </c>
      <c r="P81" s="47">
        <v>64</v>
      </c>
      <c r="Q81" s="49">
        <v>5</v>
      </c>
      <c r="R81" s="49">
        <v>2</v>
      </c>
      <c r="S81" s="49"/>
    </row>
    <row r="82" spans="1:19" ht="12.75">
      <c r="A82" s="50">
        <v>2</v>
      </c>
      <c r="B82" s="58" t="s">
        <v>197</v>
      </c>
      <c r="C82" s="58" t="s">
        <v>198</v>
      </c>
      <c r="D82" s="44" t="s">
        <v>44</v>
      </c>
      <c r="E82" s="45">
        <v>2824</v>
      </c>
      <c r="F82" s="45" t="s">
        <v>37</v>
      </c>
      <c r="G82" s="45">
        <v>1</v>
      </c>
      <c r="H82" s="46">
        <v>42</v>
      </c>
      <c r="I82" s="46">
        <v>33</v>
      </c>
      <c r="J82" s="46">
        <v>31</v>
      </c>
      <c r="K82" s="46">
        <v>34</v>
      </c>
      <c r="L82" s="46">
        <v>27</v>
      </c>
      <c r="M82" s="46">
        <v>34</v>
      </c>
      <c r="N82" s="47">
        <v>201</v>
      </c>
      <c r="O82" s="48">
        <v>33.5</v>
      </c>
      <c r="P82" s="47">
        <v>57</v>
      </c>
      <c r="Q82" s="49">
        <v>15</v>
      </c>
      <c r="R82" s="49">
        <v>3</v>
      </c>
      <c r="S82" s="49"/>
    </row>
    <row r="83" spans="1:19" ht="12.75">
      <c r="A83" s="50">
        <v>3</v>
      </c>
      <c r="B83" s="58" t="s">
        <v>199</v>
      </c>
      <c r="C83" s="58" t="s">
        <v>200</v>
      </c>
      <c r="D83" s="44" t="s">
        <v>104</v>
      </c>
      <c r="E83" s="45">
        <v>2858</v>
      </c>
      <c r="F83" s="45" t="s">
        <v>37</v>
      </c>
      <c r="G83" s="45">
        <v>1</v>
      </c>
      <c r="H83" s="46">
        <v>40</v>
      </c>
      <c r="I83" s="46">
        <v>30</v>
      </c>
      <c r="J83" s="46">
        <v>36</v>
      </c>
      <c r="K83" s="46">
        <v>33</v>
      </c>
      <c r="L83" s="46">
        <v>30</v>
      </c>
      <c r="M83" s="46">
        <v>35</v>
      </c>
      <c r="N83" s="47">
        <v>204</v>
      </c>
      <c r="O83" s="48">
        <v>34</v>
      </c>
      <c r="P83" s="47">
        <v>53</v>
      </c>
      <c r="Q83" s="49">
        <v>10</v>
      </c>
      <c r="R83" s="49">
        <v>6</v>
      </c>
      <c r="S83" s="49"/>
    </row>
    <row r="84" spans="1:19" ht="12.75">
      <c r="A84" s="51">
        <v>4</v>
      </c>
      <c r="B84" s="58" t="s">
        <v>201</v>
      </c>
      <c r="C84" s="58" t="s">
        <v>202</v>
      </c>
      <c r="D84" s="44" t="s">
        <v>99</v>
      </c>
      <c r="E84" s="45">
        <v>2798</v>
      </c>
      <c r="F84" s="45" t="s">
        <v>37</v>
      </c>
      <c r="G84" s="45" t="s">
        <v>20</v>
      </c>
      <c r="H84" s="46">
        <v>39</v>
      </c>
      <c r="I84" s="46">
        <v>38</v>
      </c>
      <c r="J84" s="46">
        <v>29</v>
      </c>
      <c r="K84" s="46">
        <v>34</v>
      </c>
      <c r="L84" s="46">
        <v>36</v>
      </c>
      <c r="M84" s="46">
        <v>39</v>
      </c>
      <c r="N84" s="47">
        <v>215</v>
      </c>
      <c r="O84" s="48">
        <v>35.833333333333336</v>
      </c>
      <c r="P84" s="47">
        <v>36</v>
      </c>
      <c r="Q84" s="49">
        <v>10</v>
      </c>
      <c r="R84" s="49">
        <v>5</v>
      </c>
      <c r="S84" s="49"/>
    </row>
    <row r="85" spans="1:19" ht="12.75">
      <c r="A85" s="51">
        <v>5</v>
      </c>
      <c r="B85" s="58" t="s">
        <v>203</v>
      </c>
      <c r="C85" s="58" t="s">
        <v>125</v>
      </c>
      <c r="D85" s="44" t="s">
        <v>44</v>
      </c>
      <c r="E85" s="45">
        <v>3080</v>
      </c>
      <c r="F85" s="45" t="s">
        <v>37</v>
      </c>
      <c r="G85" s="45">
        <v>1</v>
      </c>
      <c r="H85" s="46">
        <v>36</v>
      </c>
      <c r="I85" s="46">
        <v>34</v>
      </c>
      <c r="J85" s="46">
        <v>36</v>
      </c>
      <c r="K85" s="46">
        <v>37</v>
      </c>
      <c r="L85" s="46">
        <v>38</v>
      </c>
      <c r="M85" s="46">
        <v>37</v>
      </c>
      <c r="N85" s="47">
        <v>218</v>
      </c>
      <c r="O85" s="48">
        <v>36.333333333333336</v>
      </c>
      <c r="P85" s="47">
        <v>32</v>
      </c>
      <c r="Q85" s="49">
        <v>4</v>
      </c>
      <c r="R85" s="49">
        <v>1</v>
      </c>
      <c r="S85" s="49"/>
    </row>
    <row r="86" spans="1:19" ht="12.75">
      <c r="A86" s="51">
        <v>6</v>
      </c>
      <c r="B86" s="58" t="s">
        <v>204</v>
      </c>
      <c r="C86" s="58" t="s">
        <v>22</v>
      </c>
      <c r="D86" s="44" t="s">
        <v>45</v>
      </c>
      <c r="E86" s="45">
        <v>3070</v>
      </c>
      <c r="F86" s="45" t="s">
        <v>37</v>
      </c>
      <c r="G86" s="45">
        <v>2</v>
      </c>
      <c r="H86" s="46">
        <v>36</v>
      </c>
      <c r="I86" s="46">
        <v>41</v>
      </c>
      <c r="J86" s="46">
        <v>36</v>
      </c>
      <c r="K86" s="46">
        <v>37</v>
      </c>
      <c r="L86" s="46">
        <v>34</v>
      </c>
      <c r="M86" s="46">
        <v>36</v>
      </c>
      <c r="N86" s="47">
        <v>220</v>
      </c>
      <c r="O86" s="48">
        <v>36.666666666666664</v>
      </c>
      <c r="P86" s="47">
        <v>29</v>
      </c>
      <c r="Q86" s="49">
        <v>7</v>
      </c>
      <c r="R86" s="49">
        <v>1</v>
      </c>
      <c r="S86" s="49"/>
    </row>
    <row r="87" spans="1:19" ht="12.75">
      <c r="A87" s="51">
        <v>7</v>
      </c>
      <c r="B87" s="58" t="s">
        <v>175</v>
      </c>
      <c r="C87" s="58" t="s">
        <v>22</v>
      </c>
      <c r="D87" s="44" t="s">
        <v>44</v>
      </c>
      <c r="E87" s="45">
        <v>3001</v>
      </c>
      <c r="F87" s="45" t="s">
        <v>37</v>
      </c>
      <c r="G87" s="45">
        <v>1</v>
      </c>
      <c r="H87" s="46">
        <v>42</v>
      </c>
      <c r="I87" s="46">
        <v>34</v>
      </c>
      <c r="J87" s="46">
        <v>34</v>
      </c>
      <c r="K87" s="46">
        <v>44</v>
      </c>
      <c r="L87" s="46">
        <v>40</v>
      </c>
      <c r="M87" s="46">
        <v>39</v>
      </c>
      <c r="N87" s="47">
        <v>233</v>
      </c>
      <c r="O87" s="48">
        <v>38.833333333333336</v>
      </c>
      <c r="P87" s="47">
        <v>9</v>
      </c>
      <c r="Q87" s="49">
        <v>10</v>
      </c>
      <c r="R87" s="49">
        <v>8</v>
      </c>
      <c r="S87" s="49"/>
    </row>
    <row r="88" spans="1:19" ht="12.75">
      <c r="A88" s="51">
        <v>8</v>
      </c>
      <c r="B88" s="58" t="s">
        <v>205</v>
      </c>
      <c r="C88" s="58" t="s">
        <v>51</v>
      </c>
      <c r="D88" s="44" t="s">
        <v>33</v>
      </c>
      <c r="E88" s="45">
        <v>3047</v>
      </c>
      <c r="F88" s="45" t="s">
        <v>37</v>
      </c>
      <c r="G88" s="45">
        <v>2</v>
      </c>
      <c r="H88" s="46">
        <v>43</v>
      </c>
      <c r="I88" s="46">
        <v>44</v>
      </c>
      <c r="J88" s="46">
        <v>32</v>
      </c>
      <c r="K88" s="46">
        <v>38</v>
      </c>
      <c r="L88" s="46">
        <v>38</v>
      </c>
      <c r="M88" s="46">
        <v>41</v>
      </c>
      <c r="N88" s="47">
        <v>236</v>
      </c>
      <c r="O88" s="48">
        <v>39.333333333333336</v>
      </c>
      <c r="P88" s="47">
        <v>4</v>
      </c>
      <c r="Q88" s="49">
        <v>12</v>
      </c>
      <c r="R88" s="49">
        <v>5</v>
      </c>
      <c r="S88" s="49"/>
    </row>
    <row r="89" spans="1:16" ht="15">
      <c r="A89" s="1"/>
      <c r="B89" s="34" t="s">
        <v>206</v>
      </c>
      <c r="P89" s="56"/>
    </row>
    <row r="90" spans="1:19" ht="12.75">
      <c r="A90" s="40" t="s">
        <v>72</v>
      </c>
      <c r="B90" s="40" t="s">
        <v>73</v>
      </c>
      <c r="C90" s="40" t="s">
        <v>74</v>
      </c>
      <c r="D90" s="40" t="s">
        <v>75</v>
      </c>
      <c r="E90" s="40" t="s">
        <v>76</v>
      </c>
      <c r="F90" s="40" t="s">
        <v>77</v>
      </c>
      <c r="G90" s="40" t="s">
        <v>78</v>
      </c>
      <c r="H90" s="41" t="s">
        <v>79</v>
      </c>
      <c r="I90" s="41" t="s">
        <v>80</v>
      </c>
      <c r="J90" s="41" t="s">
        <v>81</v>
      </c>
      <c r="K90" s="41" t="s">
        <v>82</v>
      </c>
      <c r="L90" s="41" t="s">
        <v>83</v>
      </c>
      <c r="M90" s="41" t="s">
        <v>84</v>
      </c>
      <c r="N90" s="40" t="s">
        <v>85</v>
      </c>
      <c r="O90" s="42" t="s">
        <v>86</v>
      </c>
      <c r="P90" s="40" t="s">
        <v>1</v>
      </c>
      <c r="Q90" s="40" t="s">
        <v>87</v>
      </c>
      <c r="R90" s="40" t="s">
        <v>88</v>
      </c>
      <c r="S90" s="40" t="s">
        <v>89</v>
      </c>
    </row>
    <row r="91" spans="1:19" ht="12.75">
      <c r="A91" s="50">
        <v>1</v>
      </c>
      <c r="B91" s="59" t="s">
        <v>207</v>
      </c>
      <c r="C91" s="59" t="s">
        <v>208</v>
      </c>
      <c r="D91" s="44" t="s">
        <v>33</v>
      </c>
      <c r="E91" s="45">
        <v>3278</v>
      </c>
      <c r="F91" s="45" t="s">
        <v>46</v>
      </c>
      <c r="G91" s="45">
        <v>2</v>
      </c>
      <c r="H91" s="46">
        <v>42</v>
      </c>
      <c r="I91" s="46">
        <v>39</v>
      </c>
      <c r="J91" s="46">
        <v>38</v>
      </c>
      <c r="K91" s="46">
        <v>41</v>
      </c>
      <c r="L91" s="46">
        <v>30</v>
      </c>
      <c r="M91" s="46">
        <v>35</v>
      </c>
      <c r="N91" s="47">
        <v>225</v>
      </c>
      <c r="O91" s="48">
        <v>37.5</v>
      </c>
      <c r="P91" s="47">
        <v>21</v>
      </c>
      <c r="Q91" s="49">
        <v>12</v>
      </c>
      <c r="R91" s="49">
        <v>6</v>
      </c>
      <c r="S91" s="49"/>
    </row>
    <row r="92" spans="1:19" ht="12.75">
      <c r="A92" s="50">
        <v>2</v>
      </c>
      <c r="B92" s="59" t="s">
        <v>209</v>
      </c>
      <c r="C92" s="59" t="s">
        <v>210</v>
      </c>
      <c r="D92" s="44" t="s">
        <v>49</v>
      </c>
      <c r="E92" s="45">
        <v>2911</v>
      </c>
      <c r="F92" s="45" t="s">
        <v>46</v>
      </c>
      <c r="G92" s="45" t="s">
        <v>20</v>
      </c>
      <c r="H92" s="46">
        <v>36</v>
      </c>
      <c r="I92" s="46">
        <v>38</v>
      </c>
      <c r="J92" s="46">
        <v>39</v>
      </c>
      <c r="K92" s="46">
        <v>45</v>
      </c>
      <c r="L92" s="46">
        <v>39</v>
      </c>
      <c r="M92" s="46">
        <v>32</v>
      </c>
      <c r="N92" s="47">
        <v>229</v>
      </c>
      <c r="O92" s="48">
        <v>38.166666666666664</v>
      </c>
      <c r="P92" s="47">
        <v>15</v>
      </c>
      <c r="Q92" s="49">
        <v>13</v>
      </c>
      <c r="R92" s="49">
        <v>3</v>
      </c>
      <c r="S92" s="49"/>
    </row>
    <row r="93" spans="1:19" ht="12.75">
      <c r="A93" s="50">
        <v>3</v>
      </c>
      <c r="B93" s="59" t="s">
        <v>53</v>
      </c>
      <c r="C93" s="59" t="s">
        <v>54</v>
      </c>
      <c r="D93" s="44" t="s">
        <v>52</v>
      </c>
      <c r="E93" s="45">
        <v>3410</v>
      </c>
      <c r="F93" s="45" t="s">
        <v>46</v>
      </c>
      <c r="G93" s="45">
        <v>2</v>
      </c>
      <c r="H93" s="46">
        <v>49</v>
      </c>
      <c r="I93" s="46">
        <v>47</v>
      </c>
      <c r="J93" s="46">
        <v>43</v>
      </c>
      <c r="K93" s="46">
        <v>49</v>
      </c>
      <c r="L93" s="46">
        <v>39</v>
      </c>
      <c r="M93" s="46">
        <v>38</v>
      </c>
      <c r="N93" s="47">
        <v>265</v>
      </c>
      <c r="O93" s="48">
        <v>44.166666666666664</v>
      </c>
      <c r="P93" s="47">
        <v>0</v>
      </c>
      <c r="Q93" s="49">
        <v>11</v>
      </c>
      <c r="R93" s="49">
        <v>10</v>
      </c>
      <c r="S93" s="49"/>
    </row>
    <row r="94" spans="1:16" ht="15">
      <c r="A94" s="1"/>
      <c r="B94" s="34" t="s">
        <v>211</v>
      </c>
      <c r="P94" s="56"/>
    </row>
    <row r="95" spans="1:19" ht="12.75">
      <c r="A95" s="40" t="s">
        <v>72</v>
      </c>
      <c r="B95" s="40" t="s">
        <v>73</v>
      </c>
      <c r="C95" s="40" t="s">
        <v>74</v>
      </c>
      <c r="D95" s="40" t="s">
        <v>75</v>
      </c>
      <c r="E95" s="40" t="s">
        <v>76</v>
      </c>
      <c r="F95" s="40" t="s">
        <v>77</v>
      </c>
      <c r="G95" s="40" t="s">
        <v>78</v>
      </c>
      <c r="H95" s="41" t="s">
        <v>79</v>
      </c>
      <c r="I95" s="41" t="s">
        <v>80</v>
      </c>
      <c r="J95" s="41" t="s">
        <v>81</v>
      </c>
      <c r="K95" s="41" t="s">
        <v>82</v>
      </c>
      <c r="L95" s="41" t="s">
        <v>83</v>
      </c>
      <c r="M95" s="41" t="s">
        <v>84</v>
      </c>
      <c r="N95" s="40" t="s">
        <v>85</v>
      </c>
      <c r="O95" s="42" t="s">
        <v>86</v>
      </c>
      <c r="P95" s="40" t="s">
        <v>1</v>
      </c>
      <c r="Q95" s="40" t="s">
        <v>87</v>
      </c>
      <c r="R95" s="40" t="s">
        <v>88</v>
      </c>
      <c r="S95" s="40" t="s">
        <v>89</v>
      </c>
    </row>
    <row r="96" spans="1:19" ht="12.75">
      <c r="A96" s="50">
        <v>1</v>
      </c>
      <c r="B96" s="60" t="s">
        <v>203</v>
      </c>
      <c r="C96" s="60" t="s">
        <v>22</v>
      </c>
      <c r="D96" s="44" t="s">
        <v>33</v>
      </c>
      <c r="E96" s="45">
        <v>3081</v>
      </c>
      <c r="F96" s="45" t="s">
        <v>34</v>
      </c>
      <c r="G96" s="45" t="s">
        <v>20</v>
      </c>
      <c r="H96" s="46">
        <v>30</v>
      </c>
      <c r="I96" s="46">
        <v>37</v>
      </c>
      <c r="J96" s="46">
        <v>31</v>
      </c>
      <c r="K96" s="46">
        <v>31</v>
      </c>
      <c r="L96" s="46">
        <v>28</v>
      </c>
      <c r="M96" s="46">
        <v>34</v>
      </c>
      <c r="N96" s="47">
        <v>191</v>
      </c>
      <c r="O96" s="48">
        <v>31.833333333333332</v>
      </c>
      <c r="P96" s="47">
        <v>73</v>
      </c>
      <c r="Q96" s="49">
        <v>9</v>
      </c>
      <c r="R96" s="49">
        <v>4</v>
      </c>
      <c r="S96" s="49"/>
    </row>
    <row r="97" spans="1:19" ht="12.75">
      <c r="A97" s="50">
        <v>2</v>
      </c>
      <c r="B97" s="60" t="s">
        <v>212</v>
      </c>
      <c r="C97" s="60" t="s">
        <v>122</v>
      </c>
      <c r="D97" s="44" t="s">
        <v>95</v>
      </c>
      <c r="E97" s="45">
        <v>3313</v>
      </c>
      <c r="F97" s="45" t="s">
        <v>34</v>
      </c>
      <c r="G97" s="45" t="s">
        <v>20</v>
      </c>
      <c r="H97" s="46">
        <v>30</v>
      </c>
      <c r="I97" s="46">
        <v>32</v>
      </c>
      <c r="J97" s="46">
        <v>30</v>
      </c>
      <c r="K97" s="46">
        <v>40</v>
      </c>
      <c r="L97" s="46">
        <v>30</v>
      </c>
      <c r="M97" s="46">
        <v>32</v>
      </c>
      <c r="N97" s="47">
        <v>194</v>
      </c>
      <c r="O97" s="48">
        <v>32.333333333333336</v>
      </c>
      <c r="P97" s="47">
        <v>68</v>
      </c>
      <c r="Q97" s="49">
        <v>10</v>
      </c>
      <c r="R97" s="49">
        <v>2</v>
      </c>
      <c r="S97" s="49"/>
    </row>
    <row r="98" spans="1:19" ht="12.75">
      <c r="A98" s="50">
        <v>3</v>
      </c>
      <c r="B98" s="60" t="s">
        <v>102</v>
      </c>
      <c r="C98" s="60" t="s">
        <v>122</v>
      </c>
      <c r="D98" s="44" t="s">
        <v>99</v>
      </c>
      <c r="E98" s="45">
        <v>2910</v>
      </c>
      <c r="F98" s="45" t="s">
        <v>34</v>
      </c>
      <c r="G98" s="45" t="s">
        <v>20</v>
      </c>
      <c r="H98" s="46">
        <v>41</v>
      </c>
      <c r="I98" s="46">
        <v>34</v>
      </c>
      <c r="J98" s="46">
        <v>35</v>
      </c>
      <c r="K98" s="46">
        <v>34</v>
      </c>
      <c r="L98" s="46">
        <v>35</v>
      </c>
      <c r="M98" s="46">
        <v>32</v>
      </c>
      <c r="N98" s="47">
        <v>211</v>
      </c>
      <c r="O98" s="48">
        <v>35.166666666666664</v>
      </c>
      <c r="P98" s="47">
        <v>42</v>
      </c>
      <c r="Q98" s="49">
        <v>9</v>
      </c>
      <c r="R98" s="49">
        <v>1</v>
      </c>
      <c r="S98" s="49"/>
    </row>
    <row r="99" spans="1:19" ht="12.75">
      <c r="A99" s="51">
        <v>4</v>
      </c>
      <c r="B99" s="60" t="s">
        <v>39</v>
      </c>
      <c r="C99" s="60" t="s">
        <v>40</v>
      </c>
      <c r="D99" s="44" t="s">
        <v>41</v>
      </c>
      <c r="E99" s="45">
        <v>3284</v>
      </c>
      <c r="F99" s="45" t="s">
        <v>34</v>
      </c>
      <c r="G99" s="45" t="s">
        <v>20</v>
      </c>
      <c r="H99" s="46">
        <v>37</v>
      </c>
      <c r="I99" s="46">
        <v>39</v>
      </c>
      <c r="J99" s="46">
        <v>37</v>
      </c>
      <c r="K99" s="46">
        <v>34</v>
      </c>
      <c r="L99" s="46">
        <v>38</v>
      </c>
      <c r="M99" s="46">
        <v>28</v>
      </c>
      <c r="N99" s="47">
        <v>213</v>
      </c>
      <c r="O99" s="48">
        <v>35.5</v>
      </c>
      <c r="P99" s="47">
        <v>39</v>
      </c>
      <c r="Q99" s="49">
        <v>11</v>
      </c>
      <c r="R99" s="49">
        <v>4</v>
      </c>
      <c r="S99" s="49"/>
    </row>
    <row r="100" spans="1:19" ht="12.75">
      <c r="A100" s="51">
        <v>5</v>
      </c>
      <c r="B100" s="60" t="s">
        <v>213</v>
      </c>
      <c r="C100" s="60" t="s">
        <v>214</v>
      </c>
      <c r="D100" s="44" t="s">
        <v>215</v>
      </c>
      <c r="E100" s="45">
        <v>3019</v>
      </c>
      <c r="F100" s="45" t="s">
        <v>34</v>
      </c>
      <c r="G100" s="45">
        <v>1</v>
      </c>
      <c r="H100" s="46">
        <v>31</v>
      </c>
      <c r="I100" s="46">
        <v>37</v>
      </c>
      <c r="J100" s="46">
        <v>35</v>
      </c>
      <c r="K100" s="46">
        <v>47</v>
      </c>
      <c r="L100" s="46">
        <v>42</v>
      </c>
      <c r="M100" s="46">
        <v>35</v>
      </c>
      <c r="N100" s="47">
        <v>227</v>
      </c>
      <c r="O100" s="48">
        <v>37.833333333333336</v>
      </c>
      <c r="P100" s="47">
        <v>18</v>
      </c>
      <c r="Q100" s="49">
        <v>16</v>
      </c>
      <c r="R100" s="49">
        <v>7</v>
      </c>
      <c r="S100" s="49"/>
    </row>
    <row r="101" spans="1:19" ht="12.75">
      <c r="A101" s="51">
        <v>6</v>
      </c>
      <c r="B101" s="60" t="s">
        <v>47</v>
      </c>
      <c r="C101" s="60" t="s">
        <v>48</v>
      </c>
      <c r="D101" s="44" t="s">
        <v>49</v>
      </c>
      <c r="E101" s="45">
        <v>3312</v>
      </c>
      <c r="F101" s="45" t="s">
        <v>34</v>
      </c>
      <c r="G101" s="45">
        <v>2</v>
      </c>
      <c r="H101" s="46">
        <v>40</v>
      </c>
      <c r="I101" s="46">
        <v>42</v>
      </c>
      <c r="J101" s="46">
        <v>42</v>
      </c>
      <c r="K101" s="46">
        <v>34</v>
      </c>
      <c r="L101" s="46">
        <v>32</v>
      </c>
      <c r="M101" s="46">
        <v>44</v>
      </c>
      <c r="N101" s="47">
        <v>234</v>
      </c>
      <c r="O101" s="48">
        <v>39</v>
      </c>
      <c r="P101" s="47">
        <v>7</v>
      </c>
      <c r="Q101" s="49">
        <v>12</v>
      </c>
      <c r="R101" s="49">
        <v>8</v>
      </c>
      <c r="S101" s="49"/>
    </row>
    <row r="102" spans="1:19" ht="12.75">
      <c r="A102" s="51">
        <v>7</v>
      </c>
      <c r="B102" s="60" t="s">
        <v>164</v>
      </c>
      <c r="C102" s="60" t="s">
        <v>202</v>
      </c>
      <c r="D102" s="44" t="s">
        <v>33</v>
      </c>
      <c r="E102" s="45">
        <v>3091</v>
      </c>
      <c r="F102" s="45" t="s">
        <v>34</v>
      </c>
      <c r="G102" s="45" t="s">
        <v>20</v>
      </c>
      <c r="H102" s="46">
        <v>39</v>
      </c>
      <c r="I102" s="46">
        <v>39</v>
      </c>
      <c r="J102" s="46">
        <v>38</v>
      </c>
      <c r="K102" s="46">
        <v>33</v>
      </c>
      <c r="L102" s="46">
        <v>47</v>
      </c>
      <c r="M102" s="46">
        <v>45</v>
      </c>
      <c r="N102" s="47">
        <v>241</v>
      </c>
      <c r="O102" s="48">
        <v>40.166666666666664</v>
      </c>
      <c r="P102" s="47">
        <v>0</v>
      </c>
      <c r="Q102" s="49">
        <v>14</v>
      </c>
      <c r="R102" s="49">
        <v>7</v>
      </c>
      <c r="S102" s="49"/>
    </row>
    <row r="103" spans="1:19" ht="12.75">
      <c r="A103" s="51">
        <v>8</v>
      </c>
      <c r="B103" s="60" t="s">
        <v>216</v>
      </c>
      <c r="C103" s="60" t="s">
        <v>120</v>
      </c>
      <c r="D103" s="44" t="s">
        <v>99</v>
      </c>
      <c r="E103" s="45">
        <v>1934</v>
      </c>
      <c r="F103" s="45" t="s">
        <v>34</v>
      </c>
      <c r="G103" s="45" t="s">
        <v>20</v>
      </c>
      <c r="H103" s="46">
        <v>51</v>
      </c>
      <c r="I103" s="46">
        <v>48</v>
      </c>
      <c r="J103" s="46">
        <v>33</v>
      </c>
      <c r="K103" s="46">
        <v>36</v>
      </c>
      <c r="L103" s="46">
        <v>49</v>
      </c>
      <c r="M103" s="46">
        <v>36</v>
      </c>
      <c r="N103" s="47">
        <v>253</v>
      </c>
      <c r="O103" s="48">
        <v>42.166666666666664</v>
      </c>
      <c r="P103" s="47">
        <v>0</v>
      </c>
      <c r="Q103" s="49">
        <v>18</v>
      </c>
      <c r="R103" s="49">
        <v>13</v>
      </c>
      <c r="S103" s="49"/>
    </row>
    <row r="104" spans="1:19" ht="12.75">
      <c r="A104" s="51">
        <v>9</v>
      </c>
      <c r="B104" s="60" t="s">
        <v>131</v>
      </c>
      <c r="C104" s="60" t="s">
        <v>132</v>
      </c>
      <c r="D104" s="44" t="s">
        <v>49</v>
      </c>
      <c r="E104" s="45">
        <v>2874</v>
      </c>
      <c r="F104" s="45" t="s">
        <v>34</v>
      </c>
      <c r="G104" s="45" t="s">
        <v>20</v>
      </c>
      <c r="H104" s="46">
        <v>38</v>
      </c>
      <c r="I104" s="46">
        <v>48</v>
      </c>
      <c r="J104" s="46">
        <v>46</v>
      </c>
      <c r="K104" s="46">
        <v>44</v>
      </c>
      <c r="L104" s="46">
        <v>59</v>
      </c>
      <c r="M104" s="46">
        <v>42</v>
      </c>
      <c r="N104" s="47">
        <v>277</v>
      </c>
      <c r="O104" s="48">
        <v>46.166666666666664</v>
      </c>
      <c r="P104" s="47">
        <v>0</v>
      </c>
      <c r="Q104" s="49">
        <v>21</v>
      </c>
      <c r="R104" s="49">
        <v>6</v>
      </c>
      <c r="S104" s="49"/>
    </row>
    <row r="105" spans="1:16" ht="15">
      <c r="A105" s="1"/>
      <c r="B105" s="34" t="s">
        <v>217</v>
      </c>
      <c r="P105" s="56"/>
    </row>
    <row r="106" spans="1:19" ht="12.75">
      <c r="A106" s="40" t="s">
        <v>72</v>
      </c>
      <c r="B106" s="40" t="s">
        <v>73</v>
      </c>
      <c r="C106" s="40" t="s">
        <v>74</v>
      </c>
      <c r="D106" s="40" t="s">
        <v>75</v>
      </c>
      <c r="E106" s="40" t="s">
        <v>76</v>
      </c>
      <c r="F106" s="40" t="s">
        <v>77</v>
      </c>
      <c r="G106" s="40" t="s">
        <v>78</v>
      </c>
      <c r="H106" s="41" t="s">
        <v>79</v>
      </c>
      <c r="I106" s="41" t="s">
        <v>80</v>
      </c>
      <c r="J106" s="41" t="s">
        <v>81</v>
      </c>
      <c r="K106" s="41" t="s">
        <v>82</v>
      </c>
      <c r="L106" s="41" t="s">
        <v>83</v>
      </c>
      <c r="M106" s="41" t="s">
        <v>84</v>
      </c>
      <c r="N106" s="40" t="s">
        <v>85</v>
      </c>
      <c r="O106" s="42" t="s">
        <v>86</v>
      </c>
      <c r="P106" s="40" t="s">
        <v>1</v>
      </c>
      <c r="Q106" s="40" t="s">
        <v>87</v>
      </c>
      <c r="R106" s="40" t="s">
        <v>88</v>
      </c>
      <c r="S106" s="40" t="s">
        <v>89</v>
      </c>
    </row>
    <row r="107" spans="1:19" ht="12.75">
      <c r="A107" s="51"/>
      <c r="B107" s="61" t="s">
        <v>218</v>
      </c>
      <c r="C107" s="45"/>
      <c r="D107" s="45"/>
      <c r="E107" s="45"/>
      <c r="F107" s="45"/>
      <c r="G107" s="45"/>
      <c r="H107" s="62"/>
      <c r="I107" s="62"/>
      <c r="J107" s="62"/>
      <c r="K107" s="62"/>
      <c r="L107" s="62"/>
      <c r="M107" s="62"/>
      <c r="N107" s="49"/>
      <c r="O107" s="48"/>
      <c r="P107" s="49"/>
      <c r="Q107" s="49"/>
      <c r="R107" s="49"/>
      <c r="S107" s="49"/>
    </row>
    <row r="108" spans="1:19" ht="12.75">
      <c r="A108" s="63"/>
      <c r="B108" s="64"/>
      <c r="C108" s="64"/>
      <c r="D108" s="64"/>
      <c r="E108" s="65"/>
      <c r="F108" s="66"/>
      <c r="G108" s="65"/>
      <c r="H108" s="67"/>
      <c r="I108" s="67"/>
      <c r="J108" s="67"/>
      <c r="K108" s="67"/>
      <c r="L108" s="67"/>
      <c r="M108" s="67"/>
      <c r="N108" s="65"/>
      <c r="O108" s="68"/>
      <c r="P108" s="65"/>
      <c r="Q108" s="68"/>
      <c r="R108" s="68"/>
      <c r="S108" s="68"/>
    </row>
    <row r="109" spans="1:19" ht="12.75">
      <c r="A109" s="63"/>
      <c r="B109" s="64"/>
      <c r="C109" s="64"/>
      <c r="D109" s="64"/>
      <c r="E109" s="65"/>
      <c r="F109" s="66"/>
      <c r="G109" s="65"/>
      <c r="H109" s="67"/>
      <c r="I109" s="67"/>
      <c r="J109" s="67"/>
      <c r="K109" s="67"/>
      <c r="L109" s="67"/>
      <c r="M109" s="67"/>
      <c r="N109" s="65"/>
      <c r="O109" s="68"/>
      <c r="P109" s="65"/>
      <c r="Q109" s="68"/>
      <c r="R109" s="68"/>
      <c r="S109" s="68"/>
    </row>
    <row r="110" spans="1:19" ht="12.75">
      <c r="A110" s="63"/>
      <c r="B110" s="64"/>
      <c r="C110" s="64"/>
      <c r="D110" s="64"/>
      <c r="E110" s="65"/>
      <c r="F110" s="66"/>
      <c r="G110" s="65"/>
      <c r="H110" s="67"/>
      <c r="I110" s="67"/>
      <c r="J110" s="67"/>
      <c r="K110" s="67"/>
      <c r="L110" s="67"/>
      <c r="M110" s="67"/>
      <c r="N110" s="65"/>
      <c r="O110" s="68"/>
      <c r="P110" s="65"/>
      <c r="Q110" s="68"/>
      <c r="R110" s="68"/>
      <c r="S110" s="68"/>
    </row>
    <row r="111" spans="1:19" ht="12.75">
      <c r="A111" s="63"/>
      <c r="B111" s="64"/>
      <c r="C111" s="64"/>
      <c r="D111" s="64"/>
      <c r="E111" s="65"/>
      <c r="F111" s="66"/>
      <c r="G111" s="65"/>
      <c r="H111" s="67"/>
      <c r="I111" s="67"/>
      <c r="J111" s="67"/>
      <c r="K111" s="67"/>
      <c r="L111" s="67"/>
      <c r="M111" s="67"/>
      <c r="N111" s="65"/>
      <c r="O111" s="68"/>
      <c r="P111" s="65"/>
      <c r="Q111" s="68"/>
      <c r="R111" s="68"/>
      <c r="S111" s="68"/>
    </row>
    <row r="112" spans="1:19" ht="12.75">
      <c r="A112" s="63"/>
      <c r="B112" s="64"/>
      <c r="C112" s="64"/>
      <c r="D112" s="64"/>
      <c r="E112" s="65"/>
      <c r="F112" s="66"/>
      <c r="G112" s="65"/>
      <c r="H112" s="67"/>
      <c r="I112" s="67"/>
      <c r="J112" s="67"/>
      <c r="K112" s="67"/>
      <c r="L112" s="67"/>
      <c r="M112" s="67"/>
      <c r="N112" s="65"/>
      <c r="O112" s="68"/>
      <c r="P112" s="65"/>
      <c r="Q112" s="68"/>
      <c r="R112" s="68"/>
      <c r="S112" s="68"/>
    </row>
    <row r="113" spans="1:19" ht="12.75">
      <c r="A113" s="63"/>
      <c r="B113" s="64"/>
      <c r="C113" s="64"/>
      <c r="D113" s="64"/>
      <c r="E113" s="65"/>
      <c r="F113" s="66"/>
      <c r="G113" s="65"/>
      <c r="H113" s="67"/>
      <c r="I113" s="67"/>
      <c r="J113" s="67"/>
      <c r="K113" s="67"/>
      <c r="L113" s="67"/>
      <c r="M113" s="67"/>
      <c r="N113" s="65"/>
      <c r="O113" s="68"/>
      <c r="P113" s="65"/>
      <c r="Q113" s="68"/>
      <c r="R113" s="68"/>
      <c r="S113" s="68"/>
    </row>
    <row r="114" spans="1:19" ht="12.75">
      <c r="A114" s="63"/>
      <c r="B114" s="64"/>
      <c r="C114" s="64"/>
      <c r="D114" s="64"/>
      <c r="E114" s="65"/>
      <c r="F114" s="66"/>
      <c r="G114" s="65"/>
      <c r="H114" s="67"/>
      <c r="I114" s="67"/>
      <c r="J114" s="67"/>
      <c r="K114" s="67"/>
      <c r="L114" s="67"/>
      <c r="M114" s="67"/>
      <c r="N114" s="65"/>
      <c r="O114" s="68"/>
      <c r="P114" s="65"/>
      <c r="Q114" s="68"/>
      <c r="R114" s="68"/>
      <c r="S114" s="68"/>
    </row>
    <row r="115" spans="1:19" ht="12.75">
      <c r="A115" s="63"/>
      <c r="B115" s="64"/>
      <c r="C115" s="64"/>
      <c r="D115" s="64"/>
      <c r="E115" s="65"/>
      <c r="F115" s="66"/>
      <c r="G115" s="65"/>
      <c r="H115" s="67"/>
      <c r="I115" s="67"/>
      <c r="J115" s="67"/>
      <c r="K115" s="67"/>
      <c r="L115" s="67"/>
      <c r="M115" s="67"/>
      <c r="N115" s="65"/>
      <c r="O115" s="68"/>
      <c r="P115" s="65"/>
      <c r="Q115" s="68"/>
      <c r="R115" s="68"/>
      <c r="S115" s="68"/>
    </row>
    <row r="116" spans="1:19" ht="12.75">
      <c r="A116" s="63"/>
      <c r="B116" s="64"/>
      <c r="C116" s="64"/>
      <c r="D116" s="64"/>
      <c r="E116" s="65"/>
      <c r="F116" s="66"/>
      <c r="G116" s="65"/>
      <c r="H116" s="67"/>
      <c r="I116" s="67"/>
      <c r="J116" s="67"/>
      <c r="K116" s="67"/>
      <c r="L116" s="67"/>
      <c r="M116" s="67"/>
      <c r="N116" s="65"/>
      <c r="O116" s="68"/>
      <c r="P116" s="65"/>
      <c r="Q116" s="68"/>
      <c r="R116" s="68"/>
      <c r="S116" s="68"/>
    </row>
    <row r="117" spans="1:19" ht="12.75">
      <c r="A117" s="63"/>
      <c r="B117" s="64"/>
      <c r="C117" s="64"/>
      <c r="D117" s="64"/>
      <c r="E117" s="65"/>
      <c r="F117" s="66"/>
      <c r="G117" s="65"/>
      <c r="H117" s="67"/>
      <c r="I117" s="67"/>
      <c r="J117" s="67"/>
      <c r="K117" s="67"/>
      <c r="L117" s="67"/>
      <c r="M117" s="67"/>
      <c r="N117" s="65"/>
      <c r="O117" s="68"/>
      <c r="P117" s="65"/>
      <c r="Q117" s="68"/>
      <c r="R117" s="68"/>
      <c r="S117" s="68"/>
    </row>
    <row r="118" spans="1:19" ht="12.75">
      <c r="A118" s="63"/>
      <c r="B118" s="64"/>
      <c r="C118" s="64"/>
      <c r="D118" s="64"/>
      <c r="E118" s="65"/>
      <c r="F118" s="66"/>
      <c r="G118" s="65"/>
      <c r="H118" s="67"/>
      <c r="I118" s="67"/>
      <c r="J118" s="67"/>
      <c r="K118" s="67"/>
      <c r="L118" s="67"/>
      <c r="M118" s="67"/>
      <c r="N118" s="65"/>
      <c r="O118" s="68"/>
      <c r="P118" s="65"/>
      <c r="Q118" s="68"/>
      <c r="R118" s="68"/>
      <c r="S118" s="68"/>
    </row>
    <row r="119" spans="1:19" ht="12.75">
      <c r="A119" s="63"/>
      <c r="B119" s="64"/>
      <c r="C119" s="64"/>
      <c r="D119" s="64"/>
      <c r="E119" s="65"/>
      <c r="F119" s="66"/>
      <c r="G119" s="65"/>
      <c r="H119" s="67"/>
      <c r="I119" s="67"/>
      <c r="J119" s="67"/>
      <c r="K119" s="67"/>
      <c r="L119" s="67"/>
      <c r="M119" s="67"/>
      <c r="N119" s="65"/>
      <c r="O119" s="68"/>
      <c r="P119" s="65"/>
      <c r="Q119" s="68"/>
      <c r="R119" s="68"/>
      <c r="S119" s="68"/>
    </row>
    <row r="120" spans="1:19" ht="12.75">
      <c r="A120" s="63"/>
      <c r="B120" s="64"/>
      <c r="C120" s="64"/>
      <c r="D120" s="64"/>
      <c r="E120" s="65"/>
      <c r="F120" s="66"/>
      <c r="G120" s="65"/>
      <c r="H120" s="67"/>
      <c r="I120" s="67"/>
      <c r="J120" s="67"/>
      <c r="K120" s="67"/>
      <c r="L120" s="67"/>
      <c r="M120" s="67"/>
      <c r="N120" s="65"/>
      <c r="O120" s="68"/>
      <c r="P120" s="65"/>
      <c r="Q120" s="68"/>
      <c r="R120" s="68"/>
      <c r="S120" s="68"/>
    </row>
    <row r="121" spans="1:19" ht="12.75">
      <c r="A121" s="63"/>
      <c r="B121" s="64"/>
      <c r="C121" s="64"/>
      <c r="D121" s="64"/>
      <c r="E121" s="65"/>
      <c r="F121" s="66"/>
      <c r="G121" s="65"/>
      <c r="H121" s="67"/>
      <c r="I121" s="67"/>
      <c r="J121" s="67"/>
      <c r="K121" s="67"/>
      <c r="L121" s="67"/>
      <c r="M121" s="67"/>
      <c r="N121" s="65"/>
      <c r="O121" s="68"/>
      <c r="P121" s="65"/>
      <c r="Q121" s="68"/>
      <c r="R121" s="68"/>
      <c r="S121" s="68"/>
    </row>
    <row r="122" spans="1:19" ht="12.75">
      <c r="A122" s="63"/>
      <c r="B122" s="64"/>
      <c r="C122" s="64"/>
      <c r="D122" s="64"/>
      <c r="E122" s="65"/>
      <c r="F122" s="66"/>
      <c r="G122" s="65"/>
      <c r="H122" s="67"/>
      <c r="I122" s="67"/>
      <c r="J122" s="67"/>
      <c r="K122" s="67"/>
      <c r="L122" s="67"/>
      <c r="M122" s="67"/>
      <c r="N122" s="65"/>
      <c r="O122" s="68"/>
      <c r="P122" s="65"/>
      <c r="Q122" s="68"/>
      <c r="R122" s="68"/>
      <c r="S122" s="68"/>
    </row>
    <row r="123" spans="1:19" ht="12.75">
      <c r="A123" s="63"/>
      <c r="B123" s="64"/>
      <c r="C123" s="64"/>
      <c r="D123" s="64"/>
      <c r="E123" s="65"/>
      <c r="F123" s="66"/>
      <c r="G123" s="65"/>
      <c r="H123" s="67"/>
      <c r="I123" s="67"/>
      <c r="J123" s="67"/>
      <c r="K123" s="67"/>
      <c r="L123" s="67"/>
      <c r="M123" s="67"/>
      <c r="N123" s="65"/>
      <c r="O123" s="68"/>
      <c r="P123" s="65"/>
      <c r="Q123" s="68"/>
      <c r="R123" s="68"/>
      <c r="S123" s="68"/>
    </row>
    <row r="124" spans="1:19" ht="12.75">
      <c r="A124" s="63"/>
      <c r="B124" s="64"/>
      <c r="C124" s="64"/>
      <c r="D124" s="64"/>
      <c r="E124" s="65"/>
      <c r="F124" s="66"/>
      <c r="G124" s="65"/>
      <c r="H124" s="67"/>
      <c r="I124" s="67"/>
      <c r="J124" s="67"/>
      <c r="K124" s="67"/>
      <c r="L124" s="67"/>
      <c r="M124" s="67"/>
      <c r="N124" s="65"/>
      <c r="O124" s="68"/>
      <c r="P124" s="65"/>
      <c r="Q124" s="68"/>
      <c r="R124" s="68"/>
      <c r="S124" s="68"/>
    </row>
    <row r="125" spans="1:19" ht="12.75">
      <c r="A125" s="63"/>
      <c r="B125" s="64"/>
      <c r="C125" s="64"/>
      <c r="D125" s="64"/>
      <c r="E125" s="65"/>
      <c r="F125" s="66"/>
      <c r="G125" s="65"/>
      <c r="H125" s="67"/>
      <c r="I125" s="67"/>
      <c r="J125" s="67"/>
      <c r="K125" s="67"/>
      <c r="L125" s="67"/>
      <c r="M125" s="67"/>
      <c r="N125" s="65"/>
      <c r="O125" s="68"/>
      <c r="P125" s="65"/>
      <c r="Q125" s="68"/>
      <c r="R125" s="68"/>
      <c r="S125" s="68"/>
    </row>
    <row r="126" spans="1:19" ht="12.75">
      <c r="A126" s="63"/>
      <c r="B126" s="64"/>
      <c r="C126" s="64"/>
      <c r="D126" s="64"/>
      <c r="E126" s="65"/>
      <c r="F126" s="66"/>
      <c r="G126" s="65"/>
      <c r="H126" s="67"/>
      <c r="I126" s="67"/>
      <c r="J126" s="67"/>
      <c r="K126" s="67"/>
      <c r="L126" s="67"/>
      <c r="M126" s="67"/>
      <c r="N126" s="65"/>
      <c r="O126" s="68"/>
      <c r="P126" s="65"/>
      <c r="Q126" s="68"/>
      <c r="R126" s="68"/>
      <c r="S126" s="68"/>
    </row>
    <row r="127" spans="1:19" ht="12.75">
      <c r="A127" s="63"/>
      <c r="B127" s="64"/>
      <c r="C127" s="64"/>
      <c r="D127" s="64"/>
      <c r="E127" s="65"/>
      <c r="F127" s="66"/>
      <c r="G127" s="65"/>
      <c r="H127" s="67"/>
      <c r="I127" s="67"/>
      <c r="J127" s="67"/>
      <c r="K127" s="67"/>
      <c r="L127" s="67"/>
      <c r="M127" s="67"/>
      <c r="N127" s="65"/>
      <c r="O127" s="68"/>
      <c r="P127" s="65"/>
      <c r="Q127" s="68"/>
      <c r="R127" s="68"/>
      <c r="S127" s="68"/>
    </row>
    <row r="128" spans="1:19" ht="12.75">
      <c r="A128" s="63"/>
      <c r="B128" s="64"/>
      <c r="C128" s="64"/>
      <c r="D128" s="64"/>
      <c r="E128" s="65"/>
      <c r="F128" s="66"/>
      <c r="G128" s="65"/>
      <c r="H128" s="67"/>
      <c r="I128" s="67"/>
      <c r="J128" s="67"/>
      <c r="K128" s="67"/>
      <c r="L128" s="67"/>
      <c r="M128" s="67"/>
      <c r="N128" s="65"/>
      <c r="O128" s="68"/>
      <c r="P128" s="65"/>
      <c r="Q128" s="68"/>
      <c r="R128" s="68"/>
      <c r="S128" s="68"/>
    </row>
    <row r="129" spans="1:19" ht="12.75">
      <c r="A129" s="63"/>
      <c r="B129" s="64"/>
      <c r="C129" s="64"/>
      <c r="D129" s="64"/>
      <c r="E129" s="65"/>
      <c r="F129" s="66"/>
      <c r="G129" s="65"/>
      <c r="H129" s="67"/>
      <c r="I129" s="67"/>
      <c r="J129" s="67"/>
      <c r="K129" s="67"/>
      <c r="L129" s="67"/>
      <c r="M129" s="67"/>
      <c r="N129" s="65"/>
      <c r="O129" s="68"/>
      <c r="P129" s="65"/>
      <c r="Q129" s="68"/>
      <c r="R129" s="68"/>
      <c r="S129" s="68"/>
    </row>
    <row r="130" spans="1:19" ht="12.75">
      <c r="A130" s="63"/>
      <c r="B130" s="64"/>
      <c r="C130" s="64"/>
      <c r="D130" s="64"/>
      <c r="E130" s="65"/>
      <c r="F130" s="66"/>
      <c r="G130" s="65"/>
      <c r="H130" s="67"/>
      <c r="I130" s="67"/>
      <c r="J130" s="67"/>
      <c r="K130" s="67"/>
      <c r="L130" s="67"/>
      <c r="M130" s="67"/>
      <c r="N130" s="65"/>
      <c r="O130" s="68"/>
      <c r="P130" s="65"/>
      <c r="Q130" s="68"/>
      <c r="R130" s="68"/>
      <c r="S130" s="68"/>
    </row>
    <row r="131" spans="1:19" ht="12.75">
      <c r="A131" s="63"/>
      <c r="B131" s="64"/>
      <c r="C131" s="64"/>
      <c r="D131" s="64"/>
      <c r="E131" s="65"/>
      <c r="F131" s="66"/>
      <c r="G131" s="65"/>
      <c r="H131" s="67"/>
      <c r="I131" s="67"/>
      <c r="J131" s="67"/>
      <c r="K131" s="67"/>
      <c r="L131" s="67"/>
      <c r="M131" s="67"/>
      <c r="N131" s="65"/>
      <c r="O131" s="68"/>
      <c r="P131" s="65"/>
      <c r="Q131" s="68"/>
      <c r="R131" s="68"/>
      <c r="S131" s="68"/>
    </row>
    <row r="132" spans="1:19" ht="12.75">
      <c r="A132" s="63"/>
      <c r="B132" s="64"/>
      <c r="C132" s="64"/>
      <c r="D132" s="64"/>
      <c r="E132" s="65"/>
      <c r="F132" s="66"/>
      <c r="G132" s="65"/>
      <c r="H132" s="67"/>
      <c r="I132" s="67"/>
      <c r="J132" s="67"/>
      <c r="K132" s="67"/>
      <c r="L132" s="67"/>
      <c r="M132" s="67"/>
      <c r="N132" s="65"/>
      <c r="O132" s="68"/>
      <c r="P132" s="65"/>
      <c r="Q132" s="68"/>
      <c r="R132" s="68"/>
      <c r="S132" s="68"/>
    </row>
    <row r="133" spans="1:19" ht="12.75">
      <c r="A133" s="63"/>
      <c r="B133" s="64"/>
      <c r="C133" s="64"/>
      <c r="D133" s="64"/>
      <c r="E133" s="65"/>
      <c r="F133" s="66"/>
      <c r="G133" s="65"/>
      <c r="H133" s="67"/>
      <c r="I133" s="67"/>
      <c r="J133" s="67"/>
      <c r="K133" s="67"/>
      <c r="L133" s="67"/>
      <c r="M133" s="67"/>
      <c r="N133" s="65"/>
      <c r="O133" s="68"/>
      <c r="P133" s="65"/>
      <c r="Q133" s="68"/>
      <c r="R133" s="68"/>
      <c r="S133" s="68"/>
    </row>
    <row r="134" spans="1:19" ht="12.75">
      <c r="A134" s="63"/>
      <c r="B134" s="64"/>
      <c r="C134" s="64"/>
      <c r="D134" s="64"/>
      <c r="E134" s="65"/>
      <c r="F134" s="66"/>
      <c r="G134" s="65"/>
      <c r="H134" s="67"/>
      <c r="I134" s="67"/>
      <c r="J134" s="67"/>
      <c r="K134" s="67"/>
      <c r="L134" s="67"/>
      <c r="M134" s="67"/>
      <c r="N134" s="65"/>
      <c r="O134" s="68"/>
      <c r="P134" s="65"/>
      <c r="Q134" s="68"/>
      <c r="R134" s="68"/>
      <c r="S134" s="68"/>
    </row>
    <row r="135" spans="1:19" ht="12.75">
      <c r="A135" s="63"/>
      <c r="B135" s="64"/>
      <c r="C135" s="64"/>
      <c r="D135" s="64"/>
      <c r="E135" s="65"/>
      <c r="F135" s="66"/>
      <c r="G135" s="65"/>
      <c r="H135" s="67"/>
      <c r="I135" s="67"/>
      <c r="J135" s="67"/>
      <c r="K135" s="67"/>
      <c r="L135" s="67"/>
      <c r="M135" s="67"/>
      <c r="N135" s="65"/>
      <c r="O135" s="68"/>
      <c r="P135" s="65"/>
      <c r="Q135" s="68"/>
      <c r="R135" s="68"/>
      <c r="S135" s="68"/>
    </row>
    <row r="136" spans="1:19" ht="12.75">
      <c r="A136" s="63"/>
      <c r="B136" s="64"/>
      <c r="C136" s="64"/>
      <c r="D136" s="64"/>
      <c r="E136" s="65"/>
      <c r="F136" s="66"/>
      <c r="G136" s="65"/>
      <c r="H136" s="67"/>
      <c r="I136" s="67"/>
      <c r="J136" s="67"/>
      <c r="K136" s="67"/>
      <c r="L136" s="67"/>
      <c r="M136" s="67"/>
      <c r="N136" s="65"/>
      <c r="O136" s="68"/>
      <c r="P136" s="65"/>
      <c r="Q136" s="68"/>
      <c r="R136" s="68"/>
      <c r="S136" s="68"/>
    </row>
    <row r="137" spans="1:19" ht="12.75">
      <c r="A137" s="63"/>
      <c r="B137" s="64"/>
      <c r="C137" s="64"/>
      <c r="D137" s="64"/>
      <c r="E137" s="65"/>
      <c r="F137" s="66"/>
      <c r="G137" s="65"/>
      <c r="H137" s="67"/>
      <c r="I137" s="67"/>
      <c r="J137" s="67"/>
      <c r="K137" s="67"/>
      <c r="L137" s="67"/>
      <c r="M137" s="67"/>
      <c r="N137" s="65"/>
      <c r="O137" s="68"/>
      <c r="P137" s="65"/>
      <c r="Q137" s="68"/>
      <c r="R137" s="68"/>
      <c r="S137" s="68"/>
    </row>
    <row r="138" spans="1:19" ht="12.75">
      <c r="A138" s="63"/>
      <c r="B138" s="64"/>
      <c r="C138" s="64"/>
      <c r="D138" s="64"/>
      <c r="E138" s="65"/>
      <c r="F138" s="66"/>
      <c r="G138" s="65"/>
      <c r="H138" s="67"/>
      <c r="I138" s="67"/>
      <c r="J138" s="67"/>
      <c r="K138" s="67"/>
      <c r="L138" s="67"/>
      <c r="M138" s="67"/>
      <c r="N138" s="65"/>
      <c r="O138" s="68"/>
      <c r="P138" s="65"/>
      <c r="Q138" s="68"/>
      <c r="R138" s="68"/>
      <c r="S138" s="68"/>
    </row>
    <row r="139" spans="1:19" ht="12.75">
      <c r="A139" s="63"/>
      <c r="B139" s="64"/>
      <c r="C139" s="64"/>
      <c r="D139" s="64"/>
      <c r="E139" s="65"/>
      <c r="F139" s="66"/>
      <c r="G139" s="65"/>
      <c r="H139" s="67"/>
      <c r="I139" s="67"/>
      <c r="J139" s="67"/>
      <c r="K139" s="67"/>
      <c r="L139" s="67"/>
      <c r="M139" s="67"/>
      <c r="N139" s="65"/>
      <c r="O139" s="68"/>
      <c r="P139" s="65"/>
      <c r="Q139" s="68"/>
      <c r="R139" s="68"/>
      <c r="S139" s="68"/>
    </row>
    <row r="140" spans="1:19" ht="12.75">
      <c r="A140" s="63"/>
      <c r="B140" s="64"/>
      <c r="C140" s="64"/>
      <c r="D140" s="64"/>
      <c r="E140" s="65"/>
      <c r="F140" s="66"/>
      <c r="G140" s="65"/>
      <c r="H140" s="67"/>
      <c r="I140" s="67"/>
      <c r="J140" s="67"/>
      <c r="K140" s="67"/>
      <c r="L140" s="67"/>
      <c r="M140" s="67"/>
      <c r="N140" s="65"/>
      <c r="O140" s="68"/>
      <c r="P140" s="65"/>
      <c r="Q140" s="68"/>
      <c r="R140" s="68"/>
      <c r="S140" s="68"/>
    </row>
    <row r="141" spans="1:19" ht="12.75">
      <c r="A141" s="63"/>
      <c r="B141" s="64"/>
      <c r="C141" s="64"/>
      <c r="D141" s="64"/>
      <c r="E141" s="65"/>
      <c r="F141" s="66"/>
      <c r="G141" s="65"/>
      <c r="H141" s="67"/>
      <c r="I141" s="67"/>
      <c r="J141" s="67"/>
      <c r="K141" s="67"/>
      <c r="L141" s="67"/>
      <c r="M141" s="67"/>
      <c r="N141" s="65"/>
      <c r="O141" s="68"/>
      <c r="P141" s="65"/>
      <c r="Q141" s="68"/>
      <c r="R141" s="68"/>
      <c r="S141" s="68"/>
    </row>
    <row r="142" spans="1:19" ht="12.75">
      <c r="A142" s="63"/>
      <c r="B142" s="64"/>
      <c r="C142" s="64"/>
      <c r="D142" s="64"/>
      <c r="E142" s="65"/>
      <c r="F142" s="66"/>
      <c r="G142" s="65"/>
      <c r="H142" s="67"/>
      <c r="I142" s="67"/>
      <c r="J142" s="67"/>
      <c r="K142" s="67"/>
      <c r="L142" s="67"/>
      <c r="M142" s="67"/>
      <c r="N142" s="65"/>
      <c r="O142" s="68"/>
      <c r="P142" s="65"/>
      <c r="Q142" s="68"/>
      <c r="R142" s="68"/>
      <c r="S142" s="68"/>
    </row>
    <row r="143" spans="1:19" ht="12.75">
      <c r="A143" s="63"/>
      <c r="B143" s="64"/>
      <c r="C143" s="64"/>
      <c r="D143" s="64"/>
      <c r="E143" s="65"/>
      <c r="F143" s="66"/>
      <c r="G143" s="65"/>
      <c r="H143" s="67"/>
      <c r="I143" s="67"/>
      <c r="J143" s="67"/>
      <c r="K143" s="67"/>
      <c r="L143" s="67"/>
      <c r="M143" s="67"/>
      <c r="N143" s="65"/>
      <c r="O143" s="68"/>
      <c r="P143" s="65"/>
      <c r="Q143" s="68"/>
      <c r="R143" s="68"/>
      <c r="S143" s="68"/>
    </row>
    <row r="144" spans="1:19" ht="12.75">
      <c r="A144" s="63"/>
      <c r="B144" s="64"/>
      <c r="C144" s="64"/>
      <c r="D144" s="64"/>
      <c r="E144" s="65"/>
      <c r="F144" s="66"/>
      <c r="G144" s="65"/>
      <c r="H144" s="67"/>
      <c r="I144" s="67"/>
      <c r="J144" s="67"/>
      <c r="K144" s="67"/>
      <c r="L144" s="67"/>
      <c r="M144" s="67"/>
      <c r="N144" s="65"/>
      <c r="O144" s="68"/>
      <c r="P144" s="65"/>
      <c r="Q144" s="68"/>
      <c r="R144" s="68"/>
      <c r="S144" s="68"/>
    </row>
    <row r="145" spans="1:19" ht="12.75">
      <c r="A145" s="63"/>
      <c r="B145" s="64"/>
      <c r="C145" s="64"/>
      <c r="D145" s="64"/>
      <c r="E145" s="65"/>
      <c r="F145" s="66"/>
      <c r="G145" s="65"/>
      <c r="H145" s="67"/>
      <c r="I145" s="67"/>
      <c r="J145" s="67"/>
      <c r="K145" s="67"/>
      <c r="L145" s="67"/>
      <c r="M145" s="67"/>
      <c r="N145" s="65"/>
      <c r="O145" s="68"/>
      <c r="P145" s="65"/>
      <c r="Q145" s="68"/>
      <c r="R145" s="68"/>
      <c r="S145" s="68"/>
    </row>
    <row r="146" spans="1:19" ht="12.75">
      <c r="A146" s="63"/>
      <c r="B146" s="64"/>
      <c r="C146" s="64"/>
      <c r="D146" s="64"/>
      <c r="E146" s="65"/>
      <c r="F146" s="66"/>
      <c r="G146" s="65"/>
      <c r="H146" s="67"/>
      <c r="I146" s="67"/>
      <c r="J146" s="67"/>
      <c r="K146" s="67"/>
      <c r="L146" s="67"/>
      <c r="M146" s="67"/>
      <c r="N146" s="65"/>
      <c r="O146" s="68"/>
      <c r="P146" s="65"/>
      <c r="Q146" s="68"/>
      <c r="R146" s="68"/>
      <c r="S146" s="68"/>
    </row>
    <row r="147" spans="1:19" ht="12.75">
      <c r="A147" s="63"/>
      <c r="B147" s="64"/>
      <c r="C147" s="64"/>
      <c r="D147" s="64"/>
      <c r="E147" s="65"/>
      <c r="F147" s="66"/>
      <c r="G147" s="65"/>
      <c r="H147" s="67"/>
      <c r="I147" s="67"/>
      <c r="J147" s="67"/>
      <c r="K147" s="67"/>
      <c r="L147" s="67"/>
      <c r="M147" s="67"/>
      <c r="N147" s="65"/>
      <c r="O147" s="68"/>
      <c r="P147" s="65"/>
      <c r="Q147" s="68"/>
      <c r="R147" s="68"/>
      <c r="S147" s="68"/>
    </row>
    <row r="148" spans="1:19" ht="12.75">
      <c r="A148" s="63"/>
      <c r="B148" s="64"/>
      <c r="C148" s="64"/>
      <c r="D148" s="64"/>
      <c r="E148" s="65"/>
      <c r="F148" s="66"/>
      <c r="G148" s="65"/>
      <c r="H148" s="67"/>
      <c r="I148" s="67"/>
      <c r="J148" s="67"/>
      <c r="K148" s="67"/>
      <c r="L148" s="67"/>
      <c r="M148" s="67"/>
      <c r="N148" s="65"/>
      <c r="O148" s="68"/>
      <c r="P148" s="65"/>
      <c r="Q148" s="68"/>
      <c r="R148" s="68"/>
      <c r="S148" s="68"/>
    </row>
    <row r="149" spans="1:19" ht="12.75">
      <c r="A149" s="63"/>
      <c r="B149" s="64"/>
      <c r="C149" s="64"/>
      <c r="D149" s="64"/>
      <c r="E149" s="65"/>
      <c r="F149" s="66"/>
      <c r="G149" s="65"/>
      <c r="H149" s="67"/>
      <c r="I149" s="67"/>
      <c r="J149" s="67"/>
      <c r="K149" s="67"/>
      <c r="L149" s="67"/>
      <c r="M149" s="67"/>
      <c r="N149" s="65"/>
      <c r="O149" s="68"/>
      <c r="P149" s="65"/>
      <c r="Q149" s="68"/>
      <c r="R149" s="68"/>
      <c r="S149" s="68"/>
    </row>
    <row r="150" spans="1:19" ht="12.75">
      <c r="A150" s="63"/>
      <c r="B150" s="64"/>
      <c r="C150" s="64"/>
      <c r="D150" s="64"/>
      <c r="E150" s="65"/>
      <c r="F150" s="66"/>
      <c r="G150" s="65"/>
      <c r="H150" s="67"/>
      <c r="I150" s="67"/>
      <c r="J150" s="67"/>
      <c r="K150" s="67"/>
      <c r="L150" s="67"/>
      <c r="M150" s="67"/>
      <c r="N150" s="65"/>
      <c r="O150" s="68"/>
      <c r="P150" s="65"/>
      <c r="Q150" s="68"/>
      <c r="R150" s="68"/>
      <c r="S150" s="68"/>
    </row>
    <row r="151" spans="1:19" ht="12.75">
      <c r="A151" s="63"/>
      <c r="B151" s="64"/>
      <c r="C151" s="64"/>
      <c r="D151" s="64"/>
      <c r="E151" s="65"/>
      <c r="F151" s="66"/>
      <c r="G151" s="65"/>
      <c r="H151" s="67"/>
      <c r="I151" s="67"/>
      <c r="J151" s="67"/>
      <c r="K151" s="67"/>
      <c r="L151" s="67"/>
      <c r="M151" s="67"/>
      <c r="N151" s="65"/>
      <c r="O151" s="68"/>
      <c r="P151" s="65"/>
      <c r="Q151" s="68"/>
      <c r="R151" s="68"/>
      <c r="S151" s="68"/>
    </row>
    <row r="152" spans="1:19" ht="12.75">
      <c r="A152" s="63"/>
      <c r="B152" s="64"/>
      <c r="C152" s="64"/>
      <c r="D152" s="64"/>
      <c r="E152" s="65"/>
      <c r="F152" s="66"/>
      <c r="G152" s="65"/>
      <c r="H152" s="67"/>
      <c r="I152" s="67"/>
      <c r="J152" s="67"/>
      <c r="K152" s="67"/>
      <c r="L152" s="67"/>
      <c r="M152" s="67"/>
      <c r="N152" s="65"/>
      <c r="O152" s="68"/>
      <c r="P152" s="65"/>
      <c r="Q152" s="68"/>
      <c r="R152" s="68"/>
      <c r="S152" s="68"/>
    </row>
    <row r="153" spans="1:19" ht="12.75">
      <c r="A153" s="63"/>
      <c r="B153" s="64"/>
      <c r="C153" s="64"/>
      <c r="D153" s="64"/>
      <c r="E153" s="65"/>
      <c r="F153" s="66"/>
      <c r="G153" s="65"/>
      <c r="H153" s="67"/>
      <c r="I153" s="67"/>
      <c r="J153" s="67"/>
      <c r="K153" s="67"/>
      <c r="L153" s="67"/>
      <c r="M153" s="67"/>
      <c r="N153" s="65"/>
      <c r="O153" s="68"/>
      <c r="P153" s="65"/>
      <c r="Q153" s="68"/>
      <c r="R153" s="68"/>
      <c r="S153" s="68"/>
    </row>
    <row r="154" spans="1:19" ht="12.75">
      <c r="A154" s="63"/>
      <c r="B154" s="64"/>
      <c r="C154" s="64"/>
      <c r="D154" s="64"/>
      <c r="E154" s="65"/>
      <c r="F154" s="66"/>
      <c r="G154" s="65"/>
      <c r="H154" s="67"/>
      <c r="I154" s="67"/>
      <c r="J154" s="67"/>
      <c r="K154" s="67"/>
      <c r="L154" s="67"/>
      <c r="M154" s="67"/>
      <c r="N154" s="65"/>
      <c r="O154" s="68"/>
      <c r="P154" s="65"/>
      <c r="Q154" s="68"/>
      <c r="R154" s="68"/>
      <c r="S154" s="68"/>
    </row>
    <row r="155" spans="1:19" ht="12.75">
      <c r="A155" s="63"/>
      <c r="B155" s="64"/>
      <c r="C155" s="64"/>
      <c r="D155" s="64"/>
      <c r="E155" s="65"/>
      <c r="F155" s="66"/>
      <c r="G155" s="65"/>
      <c r="H155" s="67"/>
      <c r="I155" s="67"/>
      <c r="J155" s="67"/>
      <c r="K155" s="67"/>
      <c r="L155" s="67"/>
      <c r="M155" s="67"/>
      <c r="N155" s="65"/>
      <c r="O155" s="68"/>
      <c r="P155" s="65"/>
      <c r="Q155" s="68"/>
      <c r="R155" s="68"/>
      <c r="S155" s="68"/>
    </row>
    <row r="156" spans="1:19" ht="12.75">
      <c r="A156" s="63"/>
      <c r="B156" s="64"/>
      <c r="C156" s="64"/>
      <c r="D156" s="64"/>
      <c r="E156" s="65"/>
      <c r="F156" s="66"/>
      <c r="G156" s="65"/>
      <c r="H156" s="67"/>
      <c r="I156" s="67"/>
      <c r="J156" s="67"/>
      <c r="K156" s="67"/>
      <c r="L156" s="67"/>
      <c r="M156" s="67"/>
      <c r="N156" s="65"/>
      <c r="O156" s="68"/>
      <c r="P156" s="65"/>
      <c r="Q156" s="68"/>
      <c r="R156" s="68"/>
      <c r="S156" s="68"/>
    </row>
    <row r="157" spans="1:19" ht="12.75">
      <c r="A157" s="63"/>
      <c r="B157" s="64"/>
      <c r="C157" s="64"/>
      <c r="D157" s="64"/>
      <c r="E157" s="65"/>
      <c r="F157" s="66"/>
      <c r="G157" s="65"/>
      <c r="H157" s="67"/>
      <c r="I157" s="67"/>
      <c r="J157" s="67"/>
      <c r="K157" s="67"/>
      <c r="L157" s="67"/>
      <c r="M157" s="67"/>
      <c r="N157" s="65"/>
      <c r="O157" s="68"/>
      <c r="P157" s="65"/>
      <c r="Q157" s="68"/>
      <c r="R157" s="68"/>
      <c r="S157" s="68"/>
    </row>
    <row r="158" spans="1:19" ht="12.75">
      <c r="A158" s="63"/>
      <c r="B158" s="64"/>
      <c r="C158" s="64"/>
      <c r="D158" s="64"/>
      <c r="E158" s="65"/>
      <c r="F158" s="66"/>
      <c r="G158" s="65"/>
      <c r="H158" s="67"/>
      <c r="I158" s="67"/>
      <c r="J158" s="67"/>
      <c r="K158" s="67"/>
      <c r="L158" s="67"/>
      <c r="M158" s="67"/>
      <c r="N158" s="65"/>
      <c r="O158" s="68"/>
      <c r="P158" s="65"/>
      <c r="Q158" s="68"/>
      <c r="R158" s="68"/>
      <c r="S158" s="68"/>
    </row>
    <row r="159" spans="1:19" ht="12.75">
      <c r="A159" s="63"/>
      <c r="B159" s="64"/>
      <c r="C159" s="64"/>
      <c r="D159" s="64"/>
      <c r="E159" s="65"/>
      <c r="F159" s="66"/>
      <c r="G159" s="65"/>
      <c r="H159" s="67"/>
      <c r="I159" s="67"/>
      <c r="J159" s="67"/>
      <c r="K159" s="67"/>
      <c r="L159" s="67"/>
      <c r="M159" s="67"/>
      <c r="N159" s="65"/>
      <c r="O159" s="68"/>
      <c r="P159" s="65"/>
      <c r="Q159" s="68"/>
      <c r="R159" s="68"/>
      <c r="S159" s="68"/>
    </row>
    <row r="160" spans="1:19" ht="12.75">
      <c r="A160" s="63"/>
      <c r="B160" s="64"/>
      <c r="C160" s="64"/>
      <c r="D160" s="64"/>
      <c r="E160" s="65"/>
      <c r="F160" s="66"/>
      <c r="G160" s="65"/>
      <c r="H160" s="67"/>
      <c r="I160" s="67"/>
      <c r="J160" s="67"/>
      <c r="K160" s="67"/>
      <c r="L160" s="67"/>
      <c r="M160" s="67"/>
      <c r="N160" s="65"/>
      <c r="O160" s="68"/>
      <c r="P160" s="65"/>
      <c r="Q160" s="68"/>
      <c r="R160" s="68"/>
      <c r="S160" s="68"/>
    </row>
    <row r="161" spans="1:19" ht="12.75">
      <c r="A161" s="63"/>
      <c r="B161" s="64"/>
      <c r="C161" s="64"/>
      <c r="D161" s="64"/>
      <c r="E161" s="65"/>
      <c r="F161" s="66"/>
      <c r="G161" s="65"/>
      <c r="H161" s="67"/>
      <c r="I161" s="67"/>
      <c r="J161" s="67"/>
      <c r="K161" s="67"/>
      <c r="L161" s="67"/>
      <c r="M161" s="67"/>
      <c r="N161" s="65"/>
      <c r="O161" s="68"/>
      <c r="P161" s="65"/>
      <c r="Q161" s="68"/>
      <c r="R161" s="68"/>
      <c r="S161" s="68"/>
    </row>
    <row r="162" spans="1:19" ht="12.75">
      <c r="A162" s="63"/>
      <c r="B162" s="64"/>
      <c r="C162" s="64"/>
      <c r="D162" s="64"/>
      <c r="E162" s="65"/>
      <c r="F162" s="66"/>
      <c r="G162" s="65"/>
      <c r="H162" s="67"/>
      <c r="I162" s="67"/>
      <c r="J162" s="67"/>
      <c r="K162" s="67"/>
      <c r="L162" s="67"/>
      <c r="M162" s="67"/>
      <c r="N162" s="65"/>
      <c r="O162" s="68"/>
      <c r="P162" s="65"/>
      <c r="Q162" s="68"/>
      <c r="R162" s="68"/>
      <c r="S162" s="68"/>
    </row>
    <row r="163" spans="1:19" ht="12.75">
      <c r="A163" s="63"/>
      <c r="B163" s="64"/>
      <c r="C163" s="64"/>
      <c r="D163" s="64"/>
      <c r="E163" s="65"/>
      <c r="F163" s="66"/>
      <c r="G163" s="65"/>
      <c r="H163" s="67"/>
      <c r="I163" s="67"/>
      <c r="J163" s="67"/>
      <c r="K163" s="67"/>
      <c r="L163" s="67"/>
      <c r="M163" s="67"/>
      <c r="N163" s="65"/>
      <c r="O163" s="68"/>
      <c r="P163" s="65"/>
      <c r="Q163" s="68"/>
      <c r="R163" s="68"/>
      <c r="S163" s="68"/>
    </row>
    <row r="164" spans="1:19" ht="12.75">
      <c r="A164" s="63"/>
      <c r="B164" s="64"/>
      <c r="C164" s="64"/>
      <c r="D164" s="64"/>
      <c r="E164" s="65"/>
      <c r="F164" s="66"/>
      <c r="G164" s="65"/>
      <c r="H164" s="67"/>
      <c r="I164" s="67"/>
      <c r="J164" s="67"/>
      <c r="K164" s="67"/>
      <c r="L164" s="67"/>
      <c r="M164" s="67"/>
      <c r="N164" s="65"/>
      <c r="O164" s="68"/>
      <c r="P164" s="65"/>
      <c r="Q164" s="68"/>
      <c r="R164" s="68"/>
      <c r="S164" s="68"/>
    </row>
    <row r="165" spans="1:19" ht="12.75">
      <c r="A165" s="63"/>
      <c r="B165" s="64"/>
      <c r="C165" s="64"/>
      <c r="D165" s="64"/>
      <c r="E165" s="65"/>
      <c r="F165" s="66"/>
      <c r="G165" s="65"/>
      <c r="H165" s="67"/>
      <c r="I165" s="67"/>
      <c r="J165" s="67"/>
      <c r="K165" s="67"/>
      <c r="L165" s="67"/>
      <c r="M165" s="67"/>
      <c r="N165" s="65"/>
      <c r="O165" s="68"/>
      <c r="P165" s="65"/>
      <c r="Q165" s="68"/>
      <c r="R165" s="68"/>
      <c r="S165" s="68"/>
    </row>
    <row r="166" spans="1:19" ht="12.75">
      <c r="A166" s="63"/>
      <c r="B166" s="64"/>
      <c r="C166" s="64"/>
      <c r="D166" s="64"/>
      <c r="E166" s="65"/>
      <c r="F166" s="66"/>
      <c r="G166" s="65"/>
      <c r="H166" s="67"/>
      <c r="I166" s="67"/>
      <c r="J166" s="67"/>
      <c r="K166" s="67"/>
      <c r="L166" s="67"/>
      <c r="M166" s="67"/>
      <c r="N166" s="65"/>
      <c r="O166" s="68"/>
      <c r="P166" s="65"/>
      <c r="Q166" s="68"/>
      <c r="R166" s="68"/>
      <c r="S166" s="68"/>
    </row>
    <row r="167" spans="1:19" ht="12.75">
      <c r="A167" s="63"/>
      <c r="B167" s="64"/>
      <c r="C167" s="64"/>
      <c r="D167" s="64"/>
      <c r="E167" s="65"/>
      <c r="F167" s="66"/>
      <c r="G167" s="65"/>
      <c r="H167" s="67"/>
      <c r="I167" s="67"/>
      <c r="J167" s="67"/>
      <c r="K167" s="67"/>
      <c r="L167" s="67"/>
      <c r="M167" s="67"/>
      <c r="N167" s="65"/>
      <c r="O167" s="68"/>
      <c r="P167" s="65"/>
      <c r="Q167" s="68"/>
      <c r="R167" s="68"/>
      <c r="S167" s="68"/>
    </row>
    <row r="168" spans="1:19" ht="12.75">
      <c r="A168" s="63"/>
      <c r="B168" s="64"/>
      <c r="C168" s="64"/>
      <c r="D168" s="64"/>
      <c r="E168" s="65"/>
      <c r="F168" s="66"/>
      <c r="G168" s="65"/>
      <c r="H168" s="67"/>
      <c r="I168" s="67"/>
      <c r="J168" s="67"/>
      <c r="K168" s="67"/>
      <c r="L168" s="67"/>
      <c r="M168" s="67"/>
      <c r="N168" s="65"/>
      <c r="O168" s="68"/>
      <c r="P168" s="65"/>
      <c r="Q168" s="68"/>
      <c r="R168" s="68"/>
      <c r="S168" s="68"/>
    </row>
    <row r="169" spans="1:19" ht="12.75">
      <c r="A169" s="63"/>
      <c r="B169" s="64"/>
      <c r="C169" s="64"/>
      <c r="D169" s="64"/>
      <c r="E169" s="65"/>
      <c r="F169" s="66"/>
      <c r="G169" s="65"/>
      <c r="H169" s="67"/>
      <c r="I169" s="67"/>
      <c r="J169" s="67"/>
      <c r="K169" s="67"/>
      <c r="L169" s="67"/>
      <c r="M169" s="67"/>
      <c r="N169" s="65"/>
      <c r="O169" s="68"/>
      <c r="P169" s="65"/>
      <c r="Q169" s="68"/>
      <c r="R169" s="68"/>
      <c r="S169" s="68"/>
    </row>
    <row r="170" spans="1:19" ht="12.75">
      <c r="A170" s="63"/>
      <c r="B170" s="64"/>
      <c r="C170" s="64"/>
      <c r="D170" s="64"/>
      <c r="E170" s="65"/>
      <c r="F170" s="66"/>
      <c r="G170" s="65"/>
      <c r="H170" s="67"/>
      <c r="I170" s="67"/>
      <c r="J170" s="67"/>
      <c r="K170" s="67"/>
      <c r="L170" s="67"/>
      <c r="M170" s="67"/>
      <c r="N170" s="65"/>
      <c r="O170" s="68"/>
      <c r="P170" s="65"/>
      <c r="Q170" s="68"/>
      <c r="R170" s="68"/>
      <c r="S170" s="68"/>
    </row>
    <row r="171" spans="1:19" ht="12.75">
      <c r="A171" s="63"/>
      <c r="B171" s="64"/>
      <c r="C171" s="64"/>
      <c r="D171" s="64"/>
      <c r="E171" s="65"/>
      <c r="F171" s="66"/>
      <c r="G171" s="65"/>
      <c r="H171" s="67"/>
      <c r="I171" s="67"/>
      <c r="J171" s="67"/>
      <c r="K171" s="67"/>
      <c r="L171" s="67"/>
      <c r="M171" s="67"/>
      <c r="N171" s="65"/>
      <c r="O171" s="68"/>
      <c r="P171" s="65"/>
      <c r="Q171" s="68"/>
      <c r="R171" s="68"/>
      <c r="S171" s="68"/>
    </row>
    <row r="172" spans="1:19" ht="12.75">
      <c r="A172" s="63"/>
      <c r="B172" s="64"/>
      <c r="C172" s="64"/>
      <c r="D172" s="64"/>
      <c r="E172" s="65"/>
      <c r="F172" s="66"/>
      <c r="G172" s="65"/>
      <c r="H172" s="67"/>
      <c r="I172" s="67"/>
      <c r="J172" s="67"/>
      <c r="K172" s="67"/>
      <c r="L172" s="67"/>
      <c r="M172" s="67"/>
      <c r="N172" s="65"/>
      <c r="O172" s="68"/>
      <c r="P172" s="65"/>
      <c r="Q172" s="68"/>
      <c r="R172" s="68"/>
      <c r="S172" s="68"/>
    </row>
    <row r="173" spans="1:19" ht="12.75">
      <c r="A173" s="63"/>
      <c r="B173" s="64"/>
      <c r="C173" s="64"/>
      <c r="D173" s="64"/>
      <c r="E173" s="65"/>
      <c r="F173" s="66"/>
      <c r="G173" s="65"/>
      <c r="H173" s="67"/>
      <c r="I173" s="67"/>
      <c r="J173" s="67"/>
      <c r="K173" s="67"/>
      <c r="L173" s="67"/>
      <c r="M173" s="67"/>
      <c r="N173" s="65"/>
      <c r="O173" s="68"/>
      <c r="P173" s="65"/>
      <c r="Q173" s="68"/>
      <c r="R173" s="68"/>
      <c r="S173" s="68"/>
    </row>
    <row r="174" spans="1:19" ht="12.75">
      <c r="A174" s="63"/>
      <c r="B174" s="64"/>
      <c r="C174" s="64"/>
      <c r="D174" s="64"/>
      <c r="E174" s="65"/>
      <c r="F174" s="66"/>
      <c r="G174" s="65"/>
      <c r="H174" s="67"/>
      <c r="I174" s="67"/>
      <c r="J174" s="67"/>
      <c r="K174" s="67"/>
      <c r="L174" s="67"/>
      <c r="M174" s="67"/>
      <c r="N174" s="65"/>
      <c r="O174" s="68"/>
      <c r="P174" s="65"/>
      <c r="Q174" s="68"/>
      <c r="R174" s="68"/>
      <c r="S174" s="68"/>
    </row>
    <row r="175" spans="1:19" ht="12.75">
      <c r="A175" s="63"/>
      <c r="B175" s="64"/>
      <c r="C175" s="64"/>
      <c r="D175" s="64"/>
      <c r="E175" s="65"/>
      <c r="F175" s="66"/>
      <c r="G175" s="65"/>
      <c r="H175" s="67"/>
      <c r="I175" s="67"/>
      <c r="J175" s="67"/>
      <c r="K175" s="67"/>
      <c r="L175" s="67"/>
      <c r="M175" s="67"/>
      <c r="N175" s="65"/>
      <c r="O175" s="68"/>
      <c r="P175" s="65"/>
      <c r="Q175" s="68"/>
      <c r="R175" s="68"/>
      <c r="S175" s="68"/>
    </row>
    <row r="176" spans="1:19" ht="12.75">
      <c r="A176" s="63"/>
      <c r="B176" s="64"/>
      <c r="C176" s="64"/>
      <c r="D176" s="64"/>
      <c r="E176" s="65"/>
      <c r="F176" s="66"/>
      <c r="G176" s="65"/>
      <c r="H176" s="67"/>
      <c r="I176" s="67"/>
      <c r="J176" s="67"/>
      <c r="K176" s="67"/>
      <c r="L176" s="67"/>
      <c r="M176" s="67"/>
      <c r="N176" s="65"/>
      <c r="O176" s="68"/>
      <c r="P176" s="65"/>
      <c r="Q176" s="68"/>
      <c r="R176" s="68"/>
      <c r="S176" s="68"/>
    </row>
    <row r="177" spans="1:19" ht="12.75">
      <c r="A177" s="63"/>
      <c r="B177" s="64"/>
      <c r="C177" s="64"/>
      <c r="D177" s="64"/>
      <c r="E177" s="65"/>
      <c r="F177" s="66"/>
      <c r="G177" s="65"/>
      <c r="H177" s="67"/>
      <c r="I177" s="67"/>
      <c r="J177" s="67"/>
      <c r="K177" s="67"/>
      <c r="L177" s="67"/>
      <c r="M177" s="67"/>
      <c r="N177" s="65"/>
      <c r="O177" s="68"/>
      <c r="P177" s="65"/>
      <c r="Q177" s="68"/>
      <c r="R177" s="68"/>
      <c r="S177" s="68"/>
    </row>
    <row r="178" spans="1:19" ht="12.75">
      <c r="A178" s="63"/>
      <c r="B178" s="64"/>
      <c r="C178" s="64"/>
      <c r="D178" s="64"/>
      <c r="E178" s="65"/>
      <c r="F178" s="66"/>
      <c r="G178" s="65"/>
      <c r="H178" s="67"/>
      <c r="I178" s="67"/>
      <c r="J178" s="67"/>
      <c r="K178" s="67"/>
      <c r="L178" s="67"/>
      <c r="M178" s="67"/>
      <c r="N178" s="65"/>
      <c r="O178" s="68"/>
      <c r="P178" s="65"/>
      <c r="Q178" s="68"/>
      <c r="R178" s="68"/>
      <c r="S178" s="68"/>
    </row>
    <row r="179" spans="1:19" ht="12.75">
      <c r="A179" s="63"/>
      <c r="B179" s="64"/>
      <c r="C179" s="64"/>
      <c r="D179" s="64"/>
      <c r="E179" s="65"/>
      <c r="F179" s="66"/>
      <c r="G179" s="65"/>
      <c r="H179" s="67"/>
      <c r="I179" s="67"/>
      <c r="J179" s="67"/>
      <c r="K179" s="67"/>
      <c r="L179" s="67"/>
      <c r="M179" s="67"/>
      <c r="N179" s="65"/>
      <c r="O179" s="68"/>
      <c r="P179" s="65"/>
      <c r="Q179" s="68"/>
      <c r="R179" s="68"/>
      <c r="S179" s="68"/>
    </row>
    <row r="180" spans="1:19" ht="12.75">
      <c r="A180" s="63"/>
      <c r="B180" s="64"/>
      <c r="C180" s="64"/>
      <c r="D180" s="64"/>
      <c r="E180" s="65"/>
      <c r="F180" s="66"/>
      <c r="G180" s="65"/>
      <c r="H180" s="67"/>
      <c r="I180" s="67"/>
      <c r="J180" s="67"/>
      <c r="K180" s="67"/>
      <c r="L180" s="67"/>
      <c r="M180" s="67"/>
      <c r="N180" s="65"/>
      <c r="O180" s="68"/>
      <c r="P180" s="65"/>
      <c r="Q180" s="68"/>
      <c r="R180" s="68"/>
      <c r="S180" s="68"/>
    </row>
    <row r="181" spans="1:19" ht="12.75">
      <c r="A181" s="63"/>
      <c r="B181" s="64"/>
      <c r="C181" s="64"/>
      <c r="D181" s="64"/>
      <c r="E181" s="65"/>
      <c r="F181" s="66"/>
      <c r="G181" s="65"/>
      <c r="H181" s="67"/>
      <c r="I181" s="67"/>
      <c r="J181" s="67"/>
      <c r="K181" s="67"/>
      <c r="L181" s="67"/>
      <c r="M181" s="67"/>
      <c r="N181" s="65"/>
      <c r="O181" s="68"/>
      <c r="P181" s="65"/>
      <c r="Q181" s="68"/>
      <c r="R181" s="68"/>
      <c r="S181" s="68"/>
    </row>
    <row r="182" spans="1:19" ht="12.75">
      <c r="A182" s="63"/>
      <c r="B182" s="64"/>
      <c r="C182" s="64"/>
      <c r="D182" s="64"/>
      <c r="E182" s="65"/>
      <c r="F182" s="66"/>
      <c r="G182" s="65"/>
      <c r="H182" s="67"/>
      <c r="I182" s="67"/>
      <c r="J182" s="67"/>
      <c r="K182" s="67"/>
      <c r="L182" s="67"/>
      <c r="M182" s="67"/>
      <c r="N182" s="65"/>
      <c r="O182" s="68"/>
      <c r="P182" s="65"/>
      <c r="Q182" s="68"/>
      <c r="R182" s="68"/>
      <c r="S182" s="68"/>
    </row>
    <row r="183" spans="1:19" ht="12.75">
      <c r="A183" s="63"/>
      <c r="B183" s="64"/>
      <c r="C183" s="64"/>
      <c r="D183" s="64"/>
      <c r="E183" s="65"/>
      <c r="F183" s="66"/>
      <c r="G183" s="65"/>
      <c r="H183" s="67"/>
      <c r="I183" s="67"/>
      <c r="J183" s="67"/>
      <c r="K183" s="67"/>
      <c r="L183" s="67"/>
      <c r="M183" s="67"/>
      <c r="N183" s="65"/>
      <c r="O183" s="68"/>
      <c r="P183" s="65"/>
      <c r="Q183" s="68"/>
      <c r="R183" s="68"/>
      <c r="S183" s="68"/>
    </row>
    <row r="184" spans="1:19" ht="12.75">
      <c r="A184" s="63"/>
      <c r="B184" s="64"/>
      <c r="C184" s="64"/>
      <c r="D184" s="64"/>
      <c r="E184" s="65"/>
      <c r="F184" s="66"/>
      <c r="G184" s="65"/>
      <c r="H184" s="67"/>
      <c r="I184" s="67"/>
      <c r="J184" s="67"/>
      <c r="K184" s="67"/>
      <c r="L184" s="67"/>
      <c r="M184" s="67"/>
      <c r="N184" s="65"/>
      <c r="O184" s="68"/>
      <c r="P184" s="65"/>
      <c r="Q184" s="68"/>
      <c r="R184" s="68"/>
      <c r="S184" s="68"/>
    </row>
    <row r="185" spans="1:19" ht="12.75">
      <c r="A185" s="63"/>
      <c r="B185" s="64"/>
      <c r="C185" s="64"/>
      <c r="D185" s="64"/>
      <c r="E185" s="65"/>
      <c r="F185" s="66"/>
      <c r="G185" s="65"/>
      <c r="H185" s="67"/>
      <c r="I185" s="67"/>
      <c r="J185" s="67"/>
      <c r="K185" s="67"/>
      <c r="L185" s="67"/>
      <c r="M185" s="67"/>
      <c r="N185" s="65"/>
      <c r="O185" s="68"/>
      <c r="P185" s="65"/>
      <c r="Q185" s="68"/>
      <c r="R185" s="68"/>
      <c r="S185" s="68"/>
    </row>
    <row r="186" spans="1:19" ht="12.75">
      <c r="A186" s="63"/>
      <c r="B186" s="64"/>
      <c r="C186" s="64"/>
      <c r="D186" s="64"/>
      <c r="E186" s="65"/>
      <c r="F186" s="66"/>
      <c r="G186" s="65"/>
      <c r="H186" s="67"/>
      <c r="I186" s="67"/>
      <c r="J186" s="67"/>
      <c r="K186" s="67"/>
      <c r="L186" s="67"/>
      <c r="M186" s="67"/>
      <c r="N186" s="65"/>
      <c r="O186" s="68"/>
      <c r="P186" s="65"/>
      <c r="Q186" s="68"/>
      <c r="R186" s="68"/>
      <c r="S186" s="68"/>
    </row>
    <row r="187" spans="1:19" ht="12.75">
      <c r="A187" s="63"/>
      <c r="B187" s="64"/>
      <c r="C187" s="64"/>
      <c r="D187" s="64"/>
      <c r="E187" s="65"/>
      <c r="F187" s="66"/>
      <c r="G187" s="65"/>
      <c r="H187" s="67"/>
      <c r="I187" s="67"/>
      <c r="J187" s="67"/>
      <c r="K187" s="67"/>
      <c r="L187" s="67"/>
      <c r="M187" s="67"/>
      <c r="N187" s="65"/>
      <c r="O187" s="68"/>
      <c r="P187" s="65"/>
      <c r="Q187" s="68"/>
      <c r="R187" s="68"/>
      <c r="S187" s="68"/>
    </row>
    <row r="188" spans="1:19" ht="12.75">
      <c r="A188" s="63"/>
      <c r="B188" s="64"/>
      <c r="C188" s="64"/>
      <c r="D188" s="64"/>
      <c r="E188" s="65"/>
      <c r="F188" s="66"/>
      <c r="G188" s="65"/>
      <c r="H188" s="67"/>
      <c r="I188" s="67"/>
      <c r="J188" s="67"/>
      <c r="K188" s="67"/>
      <c r="L188" s="67"/>
      <c r="M188" s="67"/>
      <c r="N188" s="65"/>
      <c r="O188" s="68"/>
      <c r="P188" s="65"/>
      <c r="Q188" s="68"/>
      <c r="R188" s="68"/>
      <c r="S188" s="68"/>
    </row>
    <row r="189" spans="1:19" ht="12.75">
      <c r="A189" s="63"/>
      <c r="B189" s="64"/>
      <c r="C189" s="64"/>
      <c r="D189" s="64"/>
      <c r="E189" s="65"/>
      <c r="F189" s="66"/>
      <c r="G189" s="65"/>
      <c r="H189" s="67"/>
      <c r="I189" s="67"/>
      <c r="J189" s="67"/>
      <c r="K189" s="67"/>
      <c r="L189" s="67"/>
      <c r="M189" s="67"/>
      <c r="N189" s="65"/>
      <c r="O189" s="68"/>
      <c r="P189" s="65"/>
      <c r="Q189" s="68"/>
      <c r="R189" s="68"/>
      <c r="S189" s="68"/>
    </row>
    <row r="190" spans="1:19" ht="12.75">
      <c r="A190" s="63"/>
      <c r="B190" s="64"/>
      <c r="C190" s="64"/>
      <c r="D190" s="64"/>
      <c r="E190" s="65"/>
      <c r="F190" s="66"/>
      <c r="G190" s="65"/>
      <c r="H190" s="67"/>
      <c r="I190" s="67"/>
      <c r="J190" s="67"/>
      <c r="K190" s="67"/>
      <c r="L190" s="67"/>
      <c r="M190" s="67"/>
      <c r="N190" s="65"/>
      <c r="O190" s="68"/>
      <c r="P190" s="65"/>
      <c r="Q190" s="68"/>
      <c r="R190" s="68"/>
      <c r="S190" s="68"/>
    </row>
    <row r="191" spans="1:19" ht="12.75">
      <c r="A191" s="63"/>
      <c r="B191" s="64"/>
      <c r="C191" s="64"/>
      <c r="D191" s="64"/>
      <c r="E191" s="65"/>
      <c r="F191" s="66"/>
      <c r="G191" s="65"/>
      <c r="H191" s="67"/>
      <c r="I191" s="67"/>
      <c r="J191" s="67"/>
      <c r="K191" s="67"/>
      <c r="L191" s="67"/>
      <c r="M191" s="67"/>
      <c r="N191" s="65"/>
      <c r="O191" s="68"/>
      <c r="P191" s="65"/>
      <c r="Q191" s="68"/>
      <c r="R191" s="68"/>
      <c r="S191" s="68"/>
    </row>
    <row r="192" spans="1:19" ht="12.75">
      <c r="A192" s="63"/>
      <c r="B192" s="64"/>
      <c r="C192" s="64"/>
      <c r="D192" s="64"/>
      <c r="E192" s="65"/>
      <c r="F192" s="66"/>
      <c r="G192" s="65"/>
      <c r="H192" s="67"/>
      <c r="I192" s="67"/>
      <c r="J192" s="67"/>
      <c r="K192" s="67"/>
      <c r="L192" s="67"/>
      <c r="M192" s="67"/>
      <c r="N192" s="65"/>
      <c r="O192" s="68"/>
      <c r="P192" s="65"/>
      <c r="Q192" s="68"/>
      <c r="R192" s="68"/>
      <c r="S192" s="68"/>
    </row>
    <row r="193" spans="1:19" ht="12.75">
      <c r="A193" s="63"/>
      <c r="B193" s="64"/>
      <c r="C193" s="64"/>
      <c r="D193" s="64"/>
      <c r="E193" s="65"/>
      <c r="F193" s="66"/>
      <c r="G193" s="65"/>
      <c r="H193" s="67"/>
      <c r="I193" s="67"/>
      <c r="J193" s="67"/>
      <c r="K193" s="67"/>
      <c r="L193" s="67"/>
      <c r="M193" s="67"/>
      <c r="N193" s="65"/>
      <c r="O193" s="68"/>
      <c r="P193" s="65"/>
      <c r="Q193" s="68"/>
      <c r="R193" s="68"/>
      <c r="S193" s="68"/>
    </row>
    <row r="194" spans="1:19" ht="12.75">
      <c r="A194" s="63"/>
      <c r="B194" s="64"/>
      <c r="C194" s="64"/>
      <c r="D194" s="64"/>
      <c r="E194" s="65"/>
      <c r="F194" s="66"/>
      <c r="G194" s="65"/>
      <c r="H194" s="67"/>
      <c r="I194" s="67"/>
      <c r="J194" s="67"/>
      <c r="K194" s="67"/>
      <c r="L194" s="67"/>
      <c r="M194" s="67"/>
      <c r="N194" s="65"/>
      <c r="O194" s="68"/>
      <c r="P194" s="65"/>
      <c r="Q194" s="68"/>
      <c r="R194" s="68"/>
      <c r="S194" s="68"/>
    </row>
    <row r="195" spans="1:19" ht="12.75">
      <c r="A195" s="63"/>
      <c r="B195" s="64"/>
      <c r="C195" s="64"/>
      <c r="D195" s="64"/>
      <c r="E195" s="65"/>
      <c r="F195" s="66"/>
      <c r="G195" s="65"/>
      <c r="H195" s="67"/>
      <c r="I195" s="67"/>
      <c r="J195" s="67"/>
      <c r="K195" s="67"/>
      <c r="L195" s="67"/>
      <c r="M195" s="67"/>
      <c r="N195" s="65"/>
      <c r="O195" s="68"/>
      <c r="P195" s="65"/>
      <c r="Q195" s="68"/>
      <c r="R195" s="68"/>
      <c r="S195" s="68"/>
    </row>
    <row r="196" spans="1:19" ht="12.75">
      <c r="A196" s="63"/>
      <c r="B196" s="64"/>
      <c r="C196" s="64"/>
      <c r="D196" s="64"/>
      <c r="E196" s="65"/>
      <c r="F196" s="66"/>
      <c r="G196" s="65"/>
      <c r="H196" s="67"/>
      <c r="I196" s="67"/>
      <c r="J196" s="67"/>
      <c r="K196" s="67"/>
      <c r="L196" s="67"/>
      <c r="M196" s="67"/>
      <c r="N196" s="65"/>
      <c r="O196" s="68"/>
      <c r="P196" s="65"/>
      <c r="Q196" s="68"/>
      <c r="R196" s="68"/>
      <c r="S196" s="68"/>
    </row>
    <row r="197" spans="1:19" ht="12.75">
      <c r="A197" s="63"/>
      <c r="B197" s="64"/>
      <c r="C197" s="64"/>
      <c r="D197" s="64"/>
      <c r="E197" s="65"/>
      <c r="F197" s="66"/>
      <c r="G197" s="65"/>
      <c r="H197" s="67"/>
      <c r="I197" s="67"/>
      <c r="J197" s="67"/>
      <c r="K197" s="67"/>
      <c r="L197" s="67"/>
      <c r="M197" s="67"/>
      <c r="N197" s="65"/>
      <c r="O197" s="68"/>
      <c r="P197" s="65"/>
      <c r="Q197" s="68"/>
      <c r="R197" s="68"/>
      <c r="S197" s="68"/>
    </row>
    <row r="198" spans="1:19" ht="12.75">
      <c r="A198" s="63"/>
      <c r="B198" s="64"/>
      <c r="C198" s="64"/>
      <c r="D198" s="64"/>
      <c r="E198" s="65"/>
      <c r="F198" s="66"/>
      <c r="G198" s="65"/>
      <c r="H198" s="67"/>
      <c r="I198" s="67"/>
      <c r="J198" s="67"/>
      <c r="K198" s="67"/>
      <c r="L198" s="67"/>
      <c r="M198" s="67"/>
      <c r="N198" s="65"/>
      <c r="O198" s="68"/>
      <c r="P198" s="65"/>
      <c r="Q198" s="68"/>
      <c r="R198" s="68"/>
      <c r="S198" s="68"/>
    </row>
    <row r="199" spans="1:19" ht="12.75">
      <c r="A199" s="63"/>
      <c r="B199" s="64"/>
      <c r="C199" s="64"/>
      <c r="D199" s="64"/>
      <c r="E199" s="65"/>
      <c r="F199" s="66"/>
      <c r="G199" s="65"/>
      <c r="H199" s="67"/>
      <c r="I199" s="67"/>
      <c r="J199" s="67"/>
      <c r="K199" s="67"/>
      <c r="L199" s="67"/>
      <c r="M199" s="67"/>
      <c r="N199" s="65"/>
      <c r="O199" s="68"/>
      <c r="P199" s="65"/>
      <c r="Q199" s="68"/>
      <c r="R199" s="68"/>
      <c r="S199" s="68"/>
    </row>
    <row r="200" spans="1:19" ht="12.75">
      <c r="A200" s="63"/>
      <c r="B200" s="64"/>
      <c r="C200" s="64"/>
      <c r="D200" s="64"/>
      <c r="E200" s="65"/>
      <c r="F200" s="66"/>
      <c r="G200" s="65"/>
      <c r="H200" s="67"/>
      <c r="I200" s="67"/>
      <c r="J200" s="67"/>
      <c r="K200" s="67"/>
      <c r="L200" s="67"/>
      <c r="M200" s="67"/>
      <c r="N200" s="65"/>
      <c r="O200" s="68"/>
      <c r="P200" s="65"/>
      <c r="Q200" s="68"/>
      <c r="R200" s="68"/>
      <c r="S200" s="68"/>
    </row>
    <row r="201" spans="1:19" ht="12.75">
      <c r="A201" s="63"/>
      <c r="B201" s="64"/>
      <c r="C201" s="64"/>
      <c r="D201" s="64"/>
      <c r="E201" s="65"/>
      <c r="F201" s="66"/>
      <c r="G201" s="65"/>
      <c r="H201" s="67"/>
      <c r="I201" s="67"/>
      <c r="J201" s="67"/>
      <c r="K201" s="67"/>
      <c r="L201" s="67"/>
      <c r="M201" s="67"/>
      <c r="N201" s="65"/>
      <c r="O201" s="68"/>
      <c r="P201" s="65"/>
      <c r="Q201" s="68"/>
      <c r="R201" s="68"/>
      <c r="S201" s="68"/>
    </row>
    <row r="202" spans="1:19" ht="12.75">
      <c r="A202" s="63"/>
      <c r="B202" s="64"/>
      <c r="C202" s="64"/>
      <c r="D202" s="64"/>
      <c r="E202" s="65"/>
      <c r="F202" s="66"/>
      <c r="G202" s="65"/>
      <c r="H202" s="67"/>
      <c r="I202" s="67"/>
      <c r="J202" s="67"/>
      <c r="K202" s="67"/>
      <c r="L202" s="67"/>
      <c r="M202" s="67"/>
      <c r="N202" s="65"/>
      <c r="O202" s="68"/>
      <c r="P202" s="65"/>
      <c r="Q202" s="68"/>
      <c r="R202" s="68"/>
      <c r="S202" s="68"/>
    </row>
    <row r="203" spans="1:19" ht="12.75">
      <c r="A203" s="63"/>
      <c r="B203" s="64"/>
      <c r="C203" s="64"/>
      <c r="D203" s="64"/>
      <c r="E203" s="65"/>
      <c r="F203" s="66"/>
      <c r="G203" s="65"/>
      <c r="H203" s="67"/>
      <c r="I203" s="67"/>
      <c r="J203" s="67"/>
      <c r="K203" s="67"/>
      <c r="L203" s="67"/>
      <c r="M203" s="67"/>
      <c r="N203" s="65"/>
      <c r="O203" s="68"/>
      <c r="P203" s="65"/>
      <c r="Q203" s="68"/>
      <c r="R203" s="68"/>
      <c r="S203" s="68"/>
    </row>
    <row r="204" spans="1:19" ht="12.75">
      <c r="A204" s="63"/>
      <c r="B204" s="64"/>
      <c r="C204" s="64"/>
      <c r="D204" s="64"/>
      <c r="E204" s="65"/>
      <c r="F204" s="66"/>
      <c r="G204" s="65"/>
      <c r="H204" s="67"/>
      <c r="I204" s="67"/>
      <c r="J204" s="67"/>
      <c r="K204" s="67"/>
      <c r="L204" s="67"/>
      <c r="M204" s="67"/>
      <c r="N204" s="65"/>
      <c r="O204" s="68"/>
      <c r="P204" s="65"/>
      <c r="Q204" s="68"/>
      <c r="R204" s="68"/>
      <c r="S204" s="68"/>
    </row>
    <row r="205" spans="1:19" ht="12.75">
      <c r="A205" s="63"/>
      <c r="B205" s="64"/>
      <c r="C205" s="64"/>
      <c r="D205" s="64"/>
      <c r="E205" s="65"/>
      <c r="F205" s="66"/>
      <c r="G205" s="65"/>
      <c r="H205" s="67"/>
      <c r="I205" s="67"/>
      <c r="J205" s="67"/>
      <c r="K205" s="67"/>
      <c r="L205" s="67"/>
      <c r="M205" s="67"/>
      <c r="N205" s="65"/>
      <c r="O205" s="68"/>
      <c r="P205" s="65"/>
      <c r="Q205" s="68"/>
      <c r="R205" s="68"/>
      <c r="S205" s="68"/>
    </row>
    <row r="206" spans="1:19" ht="12.75">
      <c r="A206" s="63"/>
      <c r="B206" s="64"/>
      <c r="C206" s="64"/>
      <c r="D206" s="64"/>
      <c r="E206" s="65"/>
      <c r="F206" s="66"/>
      <c r="G206" s="65"/>
      <c r="H206" s="67"/>
      <c r="I206" s="67"/>
      <c r="J206" s="67"/>
      <c r="K206" s="67"/>
      <c r="L206" s="67"/>
      <c r="M206" s="67"/>
      <c r="N206" s="65"/>
      <c r="O206" s="68"/>
      <c r="P206" s="65"/>
      <c r="Q206" s="68"/>
      <c r="R206" s="68"/>
      <c r="S206" s="68"/>
    </row>
    <row r="207" spans="1:19" ht="12.75">
      <c r="A207" s="63"/>
      <c r="B207" s="64"/>
      <c r="C207" s="64"/>
      <c r="D207" s="64"/>
      <c r="E207" s="65"/>
      <c r="F207" s="66"/>
      <c r="G207" s="65"/>
      <c r="H207" s="67"/>
      <c r="I207" s="67"/>
      <c r="J207" s="67"/>
      <c r="K207" s="67"/>
      <c r="L207" s="67"/>
      <c r="M207" s="67"/>
      <c r="N207" s="65"/>
      <c r="O207" s="68"/>
      <c r="P207" s="65"/>
      <c r="Q207" s="68"/>
      <c r="R207" s="68"/>
      <c r="S207" s="68"/>
    </row>
    <row r="208" spans="1:19" ht="12.75">
      <c r="A208" s="63"/>
      <c r="B208" s="64"/>
      <c r="C208" s="64"/>
      <c r="D208" s="64"/>
      <c r="E208" s="65"/>
      <c r="F208" s="66"/>
      <c r="G208" s="65"/>
      <c r="H208" s="67"/>
      <c r="I208" s="67"/>
      <c r="J208" s="67"/>
      <c r="K208" s="67"/>
      <c r="L208" s="67"/>
      <c r="M208" s="67"/>
      <c r="N208" s="65"/>
      <c r="O208" s="68"/>
      <c r="P208" s="65"/>
      <c r="Q208" s="68"/>
      <c r="R208" s="68"/>
      <c r="S208" s="68"/>
    </row>
    <row r="209" spans="1:19" ht="12.75">
      <c r="A209" s="63"/>
      <c r="B209" s="64"/>
      <c r="C209" s="64"/>
      <c r="D209" s="64"/>
      <c r="E209" s="65"/>
      <c r="F209" s="66"/>
      <c r="G209" s="65"/>
      <c r="H209" s="67"/>
      <c r="I209" s="67"/>
      <c r="J209" s="67"/>
      <c r="K209" s="67"/>
      <c r="L209" s="67"/>
      <c r="M209" s="67"/>
      <c r="N209" s="65"/>
      <c r="O209" s="68"/>
      <c r="P209" s="65"/>
      <c r="Q209" s="68"/>
      <c r="R209" s="68"/>
      <c r="S209" s="68"/>
    </row>
    <row r="210" spans="1:19" ht="12.75">
      <c r="A210" s="63"/>
      <c r="B210" s="64"/>
      <c r="C210" s="64"/>
      <c r="D210" s="64"/>
      <c r="E210" s="65"/>
      <c r="F210" s="66"/>
      <c r="G210" s="65"/>
      <c r="H210" s="67"/>
      <c r="I210" s="67"/>
      <c r="J210" s="67"/>
      <c r="K210" s="67"/>
      <c r="L210" s="67"/>
      <c r="M210" s="67"/>
      <c r="N210" s="65"/>
      <c r="O210" s="68"/>
      <c r="P210" s="65"/>
      <c r="Q210" s="68"/>
      <c r="R210" s="68"/>
      <c r="S210" s="68"/>
    </row>
    <row r="211" spans="1:19" ht="12.75">
      <c r="A211" s="63"/>
      <c r="B211" s="64"/>
      <c r="C211" s="64"/>
      <c r="D211" s="64"/>
      <c r="E211" s="65"/>
      <c r="F211" s="66"/>
      <c r="G211" s="65"/>
      <c r="H211" s="67"/>
      <c r="I211" s="67"/>
      <c r="J211" s="67"/>
      <c r="K211" s="67"/>
      <c r="L211" s="67"/>
      <c r="M211" s="67"/>
      <c r="N211" s="65"/>
      <c r="O211" s="68"/>
      <c r="P211" s="65"/>
      <c r="Q211" s="68"/>
      <c r="R211" s="68"/>
      <c r="S211" s="68"/>
    </row>
    <row r="212" spans="1:19" ht="12.75">
      <c r="A212" s="63"/>
      <c r="B212" s="64"/>
      <c r="C212" s="64"/>
      <c r="D212" s="64"/>
      <c r="E212" s="65"/>
      <c r="F212" s="66"/>
      <c r="G212" s="65"/>
      <c r="H212" s="67"/>
      <c r="I212" s="67"/>
      <c r="J212" s="67"/>
      <c r="K212" s="67"/>
      <c r="L212" s="67"/>
      <c r="M212" s="67"/>
      <c r="N212" s="65"/>
      <c r="O212" s="68"/>
      <c r="P212" s="65"/>
      <c r="Q212" s="68"/>
      <c r="R212" s="68"/>
      <c r="S212" s="68"/>
    </row>
    <row r="213" spans="1:19" ht="12.75">
      <c r="A213" s="63"/>
      <c r="B213" s="64"/>
      <c r="C213" s="64"/>
      <c r="D213" s="64"/>
      <c r="E213" s="65"/>
      <c r="F213" s="66"/>
      <c r="G213" s="65"/>
      <c r="H213" s="67"/>
      <c r="I213" s="67"/>
      <c r="J213" s="67"/>
      <c r="K213" s="67"/>
      <c r="L213" s="67"/>
      <c r="M213" s="67"/>
      <c r="N213" s="65"/>
      <c r="O213" s="68"/>
      <c r="P213" s="65"/>
      <c r="Q213" s="68"/>
      <c r="R213" s="68"/>
      <c r="S213" s="68"/>
    </row>
    <row r="214" spans="1:19" ht="12.75">
      <c r="A214" s="63"/>
      <c r="B214" s="64"/>
      <c r="C214" s="64"/>
      <c r="D214" s="64"/>
      <c r="E214" s="65"/>
      <c r="F214" s="66"/>
      <c r="G214" s="65"/>
      <c r="H214" s="67"/>
      <c r="I214" s="67"/>
      <c r="J214" s="67"/>
      <c r="K214" s="67"/>
      <c r="L214" s="67"/>
      <c r="M214" s="67"/>
      <c r="N214" s="65"/>
      <c r="O214" s="68"/>
      <c r="P214" s="65"/>
      <c r="Q214" s="68"/>
      <c r="R214" s="68"/>
      <c r="S214" s="68"/>
    </row>
    <row r="215" spans="1:19" ht="12.75">
      <c r="A215" s="63"/>
      <c r="B215" s="64"/>
      <c r="C215" s="64"/>
      <c r="D215" s="64"/>
      <c r="E215" s="65"/>
      <c r="F215" s="66"/>
      <c r="G215" s="65"/>
      <c r="H215" s="67"/>
      <c r="I215" s="67"/>
      <c r="J215" s="67"/>
      <c r="K215" s="67"/>
      <c r="L215" s="67"/>
      <c r="M215" s="67"/>
      <c r="N215" s="65"/>
      <c r="O215" s="68"/>
      <c r="P215" s="65"/>
      <c r="Q215" s="68"/>
      <c r="R215" s="68"/>
      <c r="S215" s="68"/>
    </row>
    <row r="216" spans="1:19" ht="12.75">
      <c r="A216" s="63"/>
      <c r="B216" s="64"/>
      <c r="C216" s="64"/>
      <c r="D216" s="64"/>
      <c r="E216" s="65"/>
      <c r="F216" s="66"/>
      <c r="G216" s="65"/>
      <c r="H216" s="67"/>
      <c r="I216" s="67"/>
      <c r="J216" s="67"/>
      <c r="K216" s="67"/>
      <c r="L216" s="67"/>
      <c r="M216" s="67"/>
      <c r="N216" s="65"/>
      <c r="O216" s="68"/>
      <c r="P216" s="65"/>
      <c r="Q216" s="68"/>
      <c r="R216" s="68"/>
      <c r="S216" s="68"/>
    </row>
    <row r="217" spans="1:19" ht="12.75">
      <c r="A217" s="63"/>
      <c r="B217" s="64"/>
      <c r="C217" s="64"/>
      <c r="D217" s="64"/>
      <c r="E217" s="65"/>
      <c r="F217" s="66"/>
      <c r="G217" s="65"/>
      <c r="H217" s="67"/>
      <c r="I217" s="67"/>
      <c r="J217" s="67"/>
      <c r="K217" s="67"/>
      <c r="L217" s="67"/>
      <c r="M217" s="67"/>
      <c r="N217" s="65"/>
      <c r="O217" s="68"/>
      <c r="P217" s="65"/>
      <c r="Q217" s="68"/>
      <c r="R217" s="68"/>
      <c r="S217" s="68"/>
    </row>
    <row r="218" spans="1:19" ht="12.75">
      <c r="A218" s="63"/>
      <c r="B218" s="64"/>
      <c r="C218" s="64"/>
      <c r="D218" s="64"/>
      <c r="E218" s="65"/>
      <c r="F218" s="66"/>
      <c r="G218" s="65"/>
      <c r="H218" s="67"/>
      <c r="I218" s="67"/>
      <c r="J218" s="67"/>
      <c r="K218" s="67"/>
      <c r="L218" s="67"/>
      <c r="M218" s="67"/>
      <c r="N218" s="65"/>
      <c r="O218" s="68"/>
      <c r="P218" s="65"/>
      <c r="Q218" s="68"/>
      <c r="R218" s="68"/>
      <c r="S218" s="68"/>
    </row>
    <row r="219" spans="1:19" ht="12.75">
      <c r="A219" s="63"/>
      <c r="B219" s="64"/>
      <c r="C219" s="64"/>
      <c r="D219" s="64"/>
      <c r="E219" s="65"/>
      <c r="F219" s="66"/>
      <c r="G219" s="65"/>
      <c r="H219" s="67"/>
      <c r="I219" s="67"/>
      <c r="J219" s="67"/>
      <c r="K219" s="67"/>
      <c r="L219" s="67"/>
      <c r="M219" s="67"/>
      <c r="N219" s="65"/>
      <c r="O219" s="68"/>
      <c r="P219" s="65"/>
      <c r="Q219" s="68"/>
      <c r="R219" s="68"/>
      <c r="S219" s="68"/>
    </row>
    <row r="220" spans="1:19" ht="12.75">
      <c r="A220" s="63"/>
      <c r="B220" s="64"/>
      <c r="C220" s="64"/>
      <c r="D220" s="64"/>
      <c r="E220" s="65"/>
      <c r="F220" s="66"/>
      <c r="G220" s="65"/>
      <c r="H220" s="67"/>
      <c r="I220" s="67"/>
      <c r="J220" s="67"/>
      <c r="K220" s="67"/>
      <c r="L220" s="67"/>
      <c r="M220" s="67"/>
      <c r="N220" s="65"/>
      <c r="O220" s="68"/>
      <c r="P220" s="65"/>
      <c r="Q220" s="68"/>
      <c r="R220" s="68"/>
      <c r="S220" s="68"/>
    </row>
    <row r="221" spans="1:19" ht="12.75">
      <c r="A221" s="63"/>
      <c r="B221" s="64"/>
      <c r="C221" s="64"/>
      <c r="D221" s="64"/>
      <c r="E221" s="65"/>
      <c r="F221" s="66"/>
      <c r="G221" s="65"/>
      <c r="H221" s="67"/>
      <c r="I221" s="67"/>
      <c r="J221" s="67"/>
      <c r="K221" s="67"/>
      <c r="L221" s="67"/>
      <c r="M221" s="67"/>
      <c r="N221" s="65"/>
      <c r="O221" s="68"/>
      <c r="P221" s="65"/>
      <c r="Q221" s="68"/>
      <c r="R221" s="68"/>
      <c r="S221" s="68"/>
    </row>
    <row r="222" spans="1:19" ht="12.75">
      <c r="A222" s="63"/>
      <c r="B222" s="64"/>
      <c r="C222" s="64"/>
      <c r="D222" s="64"/>
      <c r="E222" s="65"/>
      <c r="F222" s="66"/>
      <c r="G222" s="65"/>
      <c r="H222" s="67"/>
      <c r="I222" s="67"/>
      <c r="J222" s="67"/>
      <c r="K222" s="67"/>
      <c r="L222" s="67"/>
      <c r="M222" s="67"/>
      <c r="N222" s="65"/>
      <c r="O222" s="68"/>
      <c r="P222" s="65"/>
      <c r="Q222" s="68"/>
      <c r="R222" s="68"/>
      <c r="S222" s="68"/>
    </row>
    <row r="223" spans="1:19" ht="12.75">
      <c r="A223" s="63"/>
      <c r="B223" s="64"/>
      <c r="C223" s="64"/>
      <c r="D223" s="64"/>
      <c r="E223" s="65"/>
      <c r="F223" s="66"/>
      <c r="G223" s="65"/>
      <c r="H223" s="67"/>
      <c r="I223" s="67"/>
      <c r="J223" s="67"/>
      <c r="K223" s="67"/>
      <c r="L223" s="67"/>
      <c r="M223" s="67"/>
      <c r="N223" s="65"/>
      <c r="O223" s="68"/>
      <c r="P223" s="65"/>
      <c r="Q223" s="68"/>
      <c r="R223" s="68"/>
      <c r="S223" s="68"/>
    </row>
    <row r="224" spans="1:19" ht="12.75">
      <c r="A224" s="63"/>
      <c r="B224" s="64"/>
      <c r="C224" s="64"/>
      <c r="D224" s="64"/>
      <c r="E224" s="65"/>
      <c r="F224" s="66"/>
      <c r="G224" s="65"/>
      <c r="H224" s="67"/>
      <c r="I224" s="67"/>
      <c r="J224" s="67"/>
      <c r="K224" s="67"/>
      <c r="L224" s="67"/>
      <c r="M224" s="67"/>
      <c r="N224" s="65"/>
      <c r="O224" s="68"/>
      <c r="P224" s="65"/>
      <c r="Q224" s="68"/>
      <c r="R224" s="68"/>
      <c r="S224" s="68"/>
    </row>
    <row r="225" spans="1:19" ht="12.75">
      <c r="A225" s="63"/>
      <c r="B225" s="64"/>
      <c r="C225" s="64"/>
      <c r="D225" s="64"/>
      <c r="E225" s="65"/>
      <c r="F225" s="66"/>
      <c r="G225" s="65"/>
      <c r="H225" s="67"/>
      <c r="I225" s="67"/>
      <c r="J225" s="67"/>
      <c r="K225" s="67"/>
      <c r="L225" s="67"/>
      <c r="M225" s="67"/>
      <c r="N225" s="65"/>
      <c r="O225" s="68"/>
      <c r="P225" s="65"/>
      <c r="Q225" s="68"/>
      <c r="R225" s="68"/>
      <c r="S225" s="68"/>
    </row>
    <row r="226" spans="1:19" ht="12.75">
      <c r="A226" s="63"/>
      <c r="B226" s="64"/>
      <c r="C226" s="64"/>
      <c r="D226" s="64"/>
      <c r="E226" s="65"/>
      <c r="F226" s="66"/>
      <c r="G226" s="65"/>
      <c r="H226" s="67"/>
      <c r="I226" s="67"/>
      <c r="J226" s="67"/>
      <c r="K226" s="67"/>
      <c r="L226" s="67"/>
      <c r="M226" s="67"/>
      <c r="N226" s="65"/>
      <c r="O226" s="68"/>
      <c r="P226" s="65"/>
      <c r="Q226" s="68"/>
      <c r="R226" s="68"/>
      <c r="S226" s="68"/>
    </row>
    <row r="227" spans="1:19" ht="12.75">
      <c r="A227" s="63"/>
      <c r="B227" s="64"/>
      <c r="C227" s="64"/>
      <c r="D227" s="64"/>
      <c r="E227" s="65"/>
      <c r="F227" s="66"/>
      <c r="G227" s="65"/>
      <c r="H227" s="67"/>
      <c r="I227" s="67"/>
      <c r="J227" s="67"/>
      <c r="K227" s="67"/>
      <c r="L227" s="67"/>
      <c r="M227" s="67"/>
      <c r="N227" s="65"/>
      <c r="O227" s="68"/>
      <c r="P227" s="65"/>
      <c r="Q227" s="68"/>
      <c r="R227" s="68"/>
      <c r="S227" s="68"/>
    </row>
    <row r="228" spans="1:19" ht="12.75">
      <c r="A228" s="63"/>
      <c r="B228" s="64"/>
      <c r="C228" s="64"/>
      <c r="D228" s="64"/>
      <c r="E228" s="65"/>
      <c r="F228" s="66"/>
      <c r="G228" s="65"/>
      <c r="H228" s="67"/>
      <c r="I228" s="67"/>
      <c r="J228" s="67"/>
      <c r="K228" s="67"/>
      <c r="L228" s="67"/>
      <c r="M228" s="67"/>
      <c r="N228" s="65"/>
      <c r="O228" s="68"/>
      <c r="P228" s="65"/>
      <c r="Q228" s="68"/>
      <c r="R228" s="68"/>
      <c r="S228" s="68"/>
    </row>
    <row r="229" spans="1:19" ht="12.75">
      <c r="A229" s="63"/>
      <c r="B229" s="64"/>
      <c r="C229" s="64"/>
      <c r="D229" s="64"/>
      <c r="E229" s="65"/>
      <c r="F229" s="66"/>
      <c r="G229" s="65"/>
      <c r="H229" s="67"/>
      <c r="I229" s="67"/>
      <c r="J229" s="67"/>
      <c r="K229" s="67"/>
      <c r="L229" s="67"/>
      <c r="M229" s="67"/>
      <c r="N229" s="65"/>
      <c r="O229" s="68"/>
      <c r="P229" s="65"/>
      <c r="Q229" s="68"/>
      <c r="R229" s="68"/>
      <c r="S229" s="68"/>
    </row>
    <row r="230" spans="1:19" ht="12.75">
      <c r="A230" s="63"/>
      <c r="B230" s="64"/>
      <c r="C230" s="64"/>
      <c r="D230" s="64"/>
      <c r="E230" s="65"/>
      <c r="F230" s="66"/>
      <c r="G230" s="65"/>
      <c r="H230" s="67"/>
      <c r="I230" s="67"/>
      <c r="J230" s="67"/>
      <c r="K230" s="67"/>
      <c r="L230" s="67"/>
      <c r="M230" s="67"/>
      <c r="N230" s="65"/>
      <c r="O230" s="68"/>
      <c r="P230" s="65"/>
      <c r="Q230" s="68"/>
      <c r="R230" s="68"/>
      <c r="S230" s="68"/>
    </row>
    <row r="231" spans="1:19" ht="12.75">
      <c r="A231" s="63"/>
      <c r="B231" s="64"/>
      <c r="C231" s="64"/>
      <c r="D231" s="64"/>
      <c r="E231" s="65"/>
      <c r="F231" s="66"/>
      <c r="G231" s="65"/>
      <c r="H231" s="67"/>
      <c r="I231" s="67"/>
      <c r="J231" s="67"/>
      <c r="K231" s="67"/>
      <c r="L231" s="67"/>
      <c r="M231" s="67"/>
      <c r="N231" s="65"/>
      <c r="O231" s="68"/>
      <c r="P231" s="65"/>
      <c r="Q231" s="68"/>
      <c r="R231" s="68"/>
      <c r="S231" s="68"/>
    </row>
    <row r="232" spans="1:19" ht="12.75">
      <c r="A232" s="63"/>
      <c r="B232" s="64"/>
      <c r="C232" s="64"/>
      <c r="D232" s="64"/>
      <c r="E232" s="65"/>
      <c r="F232" s="66"/>
      <c r="G232" s="65"/>
      <c r="H232" s="67"/>
      <c r="I232" s="67"/>
      <c r="J232" s="67"/>
      <c r="K232" s="67"/>
      <c r="L232" s="67"/>
      <c r="M232" s="67"/>
      <c r="N232" s="65"/>
      <c r="O232" s="68"/>
      <c r="P232" s="65"/>
      <c r="Q232" s="68"/>
      <c r="R232" s="68"/>
      <c r="S232" s="68"/>
    </row>
    <row r="233" spans="1:19" ht="12.75">
      <c r="A233" s="63"/>
      <c r="B233" s="64"/>
      <c r="C233" s="64"/>
      <c r="D233" s="64"/>
      <c r="E233" s="65"/>
      <c r="F233" s="66"/>
      <c r="G233" s="65"/>
      <c r="H233" s="67"/>
      <c r="I233" s="67"/>
      <c r="J233" s="67"/>
      <c r="K233" s="67"/>
      <c r="L233" s="67"/>
      <c r="M233" s="67"/>
      <c r="N233" s="65"/>
      <c r="O233" s="68"/>
      <c r="P233" s="65"/>
      <c r="Q233" s="68"/>
      <c r="R233" s="68"/>
      <c r="S233" s="68"/>
    </row>
    <row r="234" spans="1:19" ht="12.75">
      <c r="A234" s="63"/>
      <c r="B234" s="64"/>
      <c r="C234" s="64"/>
      <c r="D234" s="64"/>
      <c r="E234" s="65"/>
      <c r="F234" s="66"/>
      <c r="G234" s="65"/>
      <c r="H234" s="67"/>
      <c r="I234" s="67"/>
      <c r="J234" s="67"/>
      <c r="K234" s="67"/>
      <c r="L234" s="67"/>
      <c r="M234" s="67"/>
      <c r="N234" s="65"/>
      <c r="O234" s="68"/>
      <c r="P234" s="65"/>
      <c r="Q234" s="68"/>
      <c r="R234" s="68"/>
      <c r="S234" s="68"/>
    </row>
    <row r="235" spans="1:19" ht="12.75">
      <c r="A235" s="63"/>
      <c r="B235" s="64"/>
      <c r="C235" s="64"/>
      <c r="D235" s="64"/>
      <c r="E235" s="65"/>
      <c r="F235" s="66"/>
      <c r="G235" s="65"/>
      <c r="H235" s="67"/>
      <c r="I235" s="67"/>
      <c r="J235" s="67"/>
      <c r="K235" s="67"/>
      <c r="L235" s="67"/>
      <c r="M235" s="67"/>
      <c r="N235" s="65"/>
      <c r="O235" s="68"/>
      <c r="P235" s="65"/>
      <c r="Q235" s="68"/>
      <c r="R235" s="68"/>
      <c r="S235" s="68"/>
    </row>
    <row r="236" spans="1:19" ht="12.75">
      <c r="A236" s="63"/>
      <c r="B236" s="64"/>
      <c r="C236" s="64"/>
      <c r="D236" s="64"/>
      <c r="E236" s="65"/>
      <c r="F236" s="66"/>
      <c r="G236" s="65"/>
      <c r="H236" s="67"/>
      <c r="I236" s="67"/>
      <c r="J236" s="67"/>
      <c r="K236" s="67"/>
      <c r="L236" s="67"/>
      <c r="M236" s="67"/>
      <c r="N236" s="65"/>
      <c r="O236" s="68"/>
      <c r="P236" s="65"/>
      <c r="Q236" s="68"/>
      <c r="R236" s="68"/>
      <c r="S236" s="68"/>
    </row>
    <row r="237" spans="1:19" ht="12.75">
      <c r="A237" s="63"/>
      <c r="B237" s="64"/>
      <c r="C237" s="64"/>
      <c r="D237" s="64"/>
      <c r="E237" s="65"/>
      <c r="F237" s="66"/>
      <c r="G237" s="65"/>
      <c r="H237" s="67"/>
      <c r="I237" s="67"/>
      <c r="J237" s="67"/>
      <c r="K237" s="67"/>
      <c r="L237" s="67"/>
      <c r="M237" s="67"/>
      <c r="N237" s="65"/>
      <c r="O237" s="68"/>
      <c r="P237" s="65"/>
      <c r="Q237" s="68"/>
      <c r="R237" s="68"/>
      <c r="S237" s="68"/>
    </row>
    <row r="238" spans="1:19" ht="12.75">
      <c r="A238" s="63"/>
      <c r="B238" s="64"/>
      <c r="C238" s="64"/>
      <c r="D238" s="64"/>
      <c r="E238" s="65"/>
      <c r="F238" s="66"/>
      <c r="G238" s="65"/>
      <c r="H238" s="67"/>
      <c r="I238" s="67"/>
      <c r="J238" s="67"/>
      <c r="K238" s="67"/>
      <c r="L238" s="67"/>
      <c r="M238" s="67"/>
      <c r="N238" s="65"/>
      <c r="O238" s="68"/>
      <c r="P238" s="65"/>
      <c r="Q238" s="68"/>
      <c r="R238" s="68"/>
      <c r="S238" s="68"/>
    </row>
    <row r="239" spans="1:19" ht="12.75">
      <c r="A239" s="63"/>
      <c r="B239" s="64"/>
      <c r="C239" s="64"/>
      <c r="D239" s="64"/>
      <c r="E239" s="65"/>
      <c r="F239" s="66"/>
      <c r="G239" s="65"/>
      <c r="H239" s="67"/>
      <c r="I239" s="67"/>
      <c r="J239" s="67"/>
      <c r="K239" s="67"/>
      <c r="L239" s="67"/>
      <c r="M239" s="67"/>
      <c r="N239" s="65"/>
      <c r="O239" s="68"/>
      <c r="P239" s="65"/>
      <c r="Q239" s="68"/>
      <c r="R239" s="68"/>
      <c r="S239" s="68"/>
    </row>
    <row r="240" spans="1:19" ht="12.75">
      <c r="A240" s="63"/>
      <c r="B240" s="64"/>
      <c r="C240" s="64"/>
      <c r="D240" s="64"/>
      <c r="E240" s="65"/>
      <c r="F240" s="66"/>
      <c r="G240" s="65"/>
      <c r="H240" s="67"/>
      <c r="I240" s="67"/>
      <c r="J240" s="67"/>
      <c r="K240" s="67"/>
      <c r="L240" s="67"/>
      <c r="M240" s="67"/>
      <c r="N240" s="65"/>
      <c r="O240" s="68"/>
      <c r="P240" s="65"/>
      <c r="Q240" s="68"/>
      <c r="R240" s="68"/>
      <c r="S240" s="68"/>
    </row>
    <row r="241" spans="1:19" ht="12.75">
      <c r="A241" s="63"/>
      <c r="B241" s="64"/>
      <c r="C241" s="64"/>
      <c r="D241" s="64"/>
      <c r="E241" s="65"/>
      <c r="F241" s="66"/>
      <c r="G241" s="65"/>
      <c r="H241" s="67"/>
      <c r="I241" s="67"/>
      <c r="J241" s="67"/>
      <c r="K241" s="67"/>
      <c r="L241" s="67"/>
      <c r="M241" s="67"/>
      <c r="N241" s="65"/>
      <c r="O241" s="68"/>
      <c r="P241" s="65"/>
      <c r="Q241" s="68"/>
      <c r="R241" s="68"/>
      <c r="S241" s="68"/>
    </row>
    <row r="242" spans="1:19" ht="12.75">
      <c r="A242" s="63"/>
      <c r="B242" s="64"/>
      <c r="C242" s="64"/>
      <c r="D242" s="64"/>
      <c r="E242" s="65"/>
      <c r="F242" s="66"/>
      <c r="G242" s="65"/>
      <c r="H242" s="67"/>
      <c r="I242" s="67"/>
      <c r="J242" s="67"/>
      <c r="K242" s="67"/>
      <c r="L242" s="67"/>
      <c r="M242" s="67"/>
      <c r="N242" s="65"/>
      <c r="O242" s="68"/>
      <c r="P242" s="65"/>
      <c r="Q242" s="68"/>
      <c r="R242" s="68"/>
      <c r="S242" s="68"/>
    </row>
    <row r="243" spans="1:19" ht="12.75">
      <c r="A243" s="63"/>
      <c r="B243" s="64"/>
      <c r="C243" s="64"/>
      <c r="D243" s="64"/>
      <c r="E243" s="65"/>
      <c r="F243" s="66"/>
      <c r="G243" s="65"/>
      <c r="H243" s="67"/>
      <c r="I243" s="67"/>
      <c r="J243" s="67"/>
      <c r="K243" s="67"/>
      <c r="L243" s="67"/>
      <c r="M243" s="67"/>
      <c r="N243" s="65"/>
      <c r="O243" s="68"/>
      <c r="P243" s="65"/>
      <c r="Q243" s="68"/>
      <c r="R243" s="68"/>
      <c r="S243" s="68"/>
    </row>
    <row r="244" spans="1:19" ht="12.75">
      <c r="A244" s="63"/>
      <c r="B244" s="64"/>
      <c r="C244" s="64"/>
      <c r="D244" s="64"/>
      <c r="E244" s="65"/>
      <c r="F244" s="66"/>
      <c r="G244" s="65"/>
      <c r="H244" s="67"/>
      <c r="I244" s="67"/>
      <c r="J244" s="67"/>
      <c r="K244" s="67"/>
      <c r="L244" s="67"/>
      <c r="M244" s="67"/>
      <c r="N244" s="65"/>
      <c r="O244" s="68"/>
      <c r="P244" s="65"/>
      <c r="Q244" s="68"/>
      <c r="R244" s="68"/>
      <c r="S244" s="68"/>
    </row>
    <row r="245" spans="1:19" ht="12.75">
      <c r="A245" s="63"/>
      <c r="B245" s="64"/>
      <c r="C245" s="64"/>
      <c r="D245" s="64"/>
      <c r="E245" s="65"/>
      <c r="F245" s="66"/>
      <c r="G245" s="65"/>
      <c r="H245" s="67"/>
      <c r="I245" s="67"/>
      <c r="J245" s="67"/>
      <c r="K245" s="67"/>
      <c r="L245" s="67"/>
      <c r="M245" s="67"/>
      <c r="N245" s="65"/>
      <c r="O245" s="68"/>
      <c r="P245" s="65"/>
      <c r="Q245" s="68"/>
      <c r="R245" s="68"/>
      <c r="S245" s="68"/>
    </row>
    <row r="246" spans="1:19" ht="12.75">
      <c r="A246" s="63"/>
      <c r="B246" s="64"/>
      <c r="C246" s="64"/>
      <c r="D246" s="64"/>
      <c r="E246" s="65"/>
      <c r="F246" s="66"/>
      <c r="G246" s="65"/>
      <c r="H246" s="67"/>
      <c r="I246" s="67"/>
      <c r="J246" s="67"/>
      <c r="K246" s="67"/>
      <c r="L246" s="67"/>
      <c r="M246" s="67"/>
      <c r="N246" s="65"/>
      <c r="O246" s="68"/>
      <c r="P246" s="65"/>
      <c r="Q246" s="68"/>
      <c r="R246" s="68"/>
      <c r="S246" s="68"/>
    </row>
    <row r="247" spans="1:19" ht="12.75">
      <c r="A247" s="63"/>
      <c r="B247" s="64"/>
      <c r="C247" s="64"/>
      <c r="D247" s="64"/>
      <c r="E247" s="65"/>
      <c r="F247" s="66"/>
      <c r="G247" s="65"/>
      <c r="H247" s="67"/>
      <c r="I247" s="67"/>
      <c r="J247" s="67"/>
      <c r="K247" s="67"/>
      <c r="L247" s="67"/>
      <c r="M247" s="67"/>
      <c r="N247" s="65"/>
      <c r="O247" s="68"/>
      <c r="P247" s="65"/>
      <c r="Q247" s="68"/>
      <c r="R247" s="68"/>
      <c r="S247" s="68"/>
    </row>
    <row r="248" spans="1:19" ht="12.75">
      <c r="A248" s="63"/>
      <c r="B248" s="64"/>
      <c r="C248" s="64"/>
      <c r="D248" s="64"/>
      <c r="E248" s="65"/>
      <c r="F248" s="66"/>
      <c r="G248" s="65"/>
      <c r="H248" s="67"/>
      <c r="I248" s="67"/>
      <c r="J248" s="67"/>
      <c r="K248" s="67"/>
      <c r="L248" s="67"/>
      <c r="M248" s="67"/>
      <c r="N248" s="65"/>
      <c r="O248" s="68"/>
      <c r="P248" s="65"/>
      <c r="Q248" s="68"/>
      <c r="R248" s="68"/>
      <c r="S248" s="68"/>
    </row>
    <row r="249" spans="1:19" ht="12.75">
      <c r="A249" s="63"/>
      <c r="B249" s="64"/>
      <c r="C249" s="64"/>
      <c r="D249" s="64"/>
      <c r="E249" s="65"/>
      <c r="F249" s="66"/>
      <c r="G249" s="65"/>
      <c r="H249" s="67"/>
      <c r="I249" s="67"/>
      <c r="J249" s="67"/>
      <c r="K249" s="67"/>
      <c r="L249" s="67"/>
      <c r="M249" s="67"/>
      <c r="N249" s="65"/>
      <c r="O249" s="68"/>
      <c r="P249" s="65"/>
      <c r="Q249" s="68"/>
      <c r="R249" s="68"/>
      <c r="S249" s="68"/>
    </row>
    <row r="250" spans="1:19" ht="12.75">
      <c r="A250" s="63"/>
      <c r="B250" s="64"/>
      <c r="C250" s="64"/>
      <c r="D250" s="64"/>
      <c r="E250" s="65"/>
      <c r="F250" s="66"/>
      <c r="G250" s="65"/>
      <c r="H250" s="67"/>
      <c r="I250" s="67"/>
      <c r="J250" s="67"/>
      <c r="K250" s="67"/>
      <c r="L250" s="67"/>
      <c r="M250" s="67"/>
      <c r="N250" s="65"/>
      <c r="O250" s="68"/>
      <c r="P250" s="65"/>
      <c r="Q250" s="68"/>
      <c r="R250" s="68"/>
      <c r="S250" s="68"/>
    </row>
    <row r="251" spans="1:19" ht="12.75">
      <c r="A251" s="63"/>
      <c r="B251" s="64"/>
      <c r="C251" s="64"/>
      <c r="D251" s="64"/>
      <c r="E251" s="65"/>
      <c r="F251" s="66"/>
      <c r="G251" s="65"/>
      <c r="H251" s="67"/>
      <c r="I251" s="67"/>
      <c r="J251" s="67"/>
      <c r="K251" s="67"/>
      <c r="L251" s="67"/>
      <c r="M251" s="67"/>
      <c r="N251" s="65"/>
      <c r="O251" s="68"/>
      <c r="P251" s="65"/>
      <c r="Q251" s="68"/>
      <c r="R251" s="68"/>
      <c r="S251" s="68"/>
    </row>
  </sheetData>
  <sheetProtection/>
  <conditionalFormatting sqref="F108:F118">
    <cfRule type="cellIs" priority="4" dxfId="5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conditionalFormatting sqref="H1:M65536">
    <cfRule type="cellIs" priority="10" dxfId="2" operator="lessThan" stopIfTrue="1">
      <formula>30</formula>
    </cfRule>
    <cfRule type="cellIs" priority="11" dxfId="1" operator="between" stopIfTrue="1">
      <formula>30</formula>
      <formula>35</formula>
    </cfRule>
    <cfRule type="cellIs" priority="12" dxfId="0" operator="between" stopIfTrue="1">
      <formula>36</formula>
      <formula>39</formula>
    </cfRule>
  </conditionalFormatting>
  <printOptions/>
  <pageMargins left="0.38" right="0.31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H75" sqref="H75"/>
    </sheetView>
  </sheetViews>
  <sheetFormatPr defaultColWidth="9.140625" defaultRowHeight="12.75"/>
  <cols>
    <col min="2" max="2" width="21.421875" style="0" customWidth="1"/>
    <col min="8" max="8" width="21.421875" style="0" customWidth="1"/>
  </cols>
  <sheetData>
    <row r="1" spans="1:11" ht="14.25" thickBot="1">
      <c r="A1" s="93"/>
      <c r="B1" s="94"/>
      <c r="C1" s="93"/>
      <c r="D1" s="93"/>
      <c r="E1" s="93"/>
      <c r="F1" s="95"/>
      <c r="G1" s="95"/>
      <c r="H1" s="94"/>
      <c r="I1" s="93"/>
      <c r="J1" s="93"/>
      <c r="K1" s="93"/>
    </row>
    <row r="2" spans="1:11" ht="23.25" thickBot="1">
      <c r="A2" s="182" t="s">
        <v>232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3.5">
      <c r="A3" s="93"/>
      <c r="B3" s="94"/>
      <c r="C3" s="93"/>
      <c r="D3" s="93"/>
      <c r="E3" s="93"/>
      <c r="F3" s="95"/>
      <c r="G3" s="95"/>
      <c r="H3" s="94"/>
      <c r="I3" s="93"/>
      <c r="J3" s="93"/>
      <c r="K3" s="93"/>
    </row>
    <row r="4" spans="1:11" ht="17.25" thickBot="1">
      <c r="A4" s="96"/>
      <c r="B4" s="97" t="s">
        <v>233</v>
      </c>
      <c r="C4" s="96"/>
      <c r="D4" s="96"/>
      <c r="E4" s="98"/>
      <c r="F4" s="96"/>
      <c r="G4" s="96"/>
      <c r="H4" s="98" t="s">
        <v>234</v>
      </c>
      <c r="I4" s="96"/>
      <c r="J4" s="96"/>
      <c r="K4" s="98"/>
    </row>
    <row r="5" spans="1:11" ht="15" thickBot="1">
      <c r="A5" s="99"/>
      <c r="B5" s="100" t="s">
        <v>23</v>
      </c>
      <c r="C5" s="101" t="s">
        <v>235</v>
      </c>
      <c r="D5" s="101" t="s">
        <v>236</v>
      </c>
      <c r="E5" s="101" t="s">
        <v>237</v>
      </c>
      <c r="F5" s="95"/>
      <c r="G5" s="99"/>
      <c r="H5" s="172" t="s">
        <v>228</v>
      </c>
      <c r="I5" s="101" t="s">
        <v>235</v>
      </c>
      <c r="J5" s="101" t="s">
        <v>236</v>
      </c>
      <c r="K5" s="101" t="s">
        <v>237</v>
      </c>
    </row>
    <row r="6" spans="1:11" ht="14.25">
      <c r="A6" s="119" t="s">
        <v>10</v>
      </c>
      <c r="B6" s="120" t="s">
        <v>239</v>
      </c>
      <c r="C6" s="121">
        <v>29</v>
      </c>
      <c r="D6" s="121">
        <v>27</v>
      </c>
      <c r="E6" s="122">
        <v>30</v>
      </c>
      <c r="F6" s="95"/>
      <c r="G6" s="119" t="s">
        <v>10</v>
      </c>
      <c r="H6" s="140" t="s">
        <v>242</v>
      </c>
      <c r="I6" s="151">
        <v>33</v>
      </c>
      <c r="J6" s="151">
        <v>34</v>
      </c>
      <c r="K6" s="122">
        <v>33</v>
      </c>
    </row>
    <row r="7" spans="1:11" ht="14.25">
      <c r="A7" s="123" t="s">
        <v>11</v>
      </c>
      <c r="B7" s="124" t="s">
        <v>243</v>
      </c>
      <c r="C7" s="125">
        <v>33</v>
      </c>
      <c r="D7" s="125">
        <v>35</v>
      </c>
      <c r="E7" s="126">
        <v>32</v>
      </c>
      <c r="F7" s="95"/>
      <c r="G7" s="123" t="s">
        <v>11</v>
      </c>
      <c r="H7" s="124" t="s">
        <v>240</v>
      </c>
      <c r="I7" s="152">
        <v>23</v>
      </c>
      <c r="J7" s="125">
        <v>35</v>
      </c>
      <c r="K7" s="129">
        <v>29</v>
      </c>
    </row>
    <row r="8" spans="1:11" ht="14.25">
      <c r="A8" s="123" t="s">
        <v>12</v>
      </c>
      <c r="B8" s="124" t="s">
        <v>241</v>
      </c>
      <c r="C8" s="125">
        <v>32</v>
      </c>
      <c r="D8" s="125">
        <v>31</v>
      </c>
      <c r="E8" s="126">
        <v>30</v>
      </c>
      <c r="F8" s="95"/>
      <c r="G8" s="123" t="s">
        <v>12</v>
      </c>
      <c r="H8" s="124" t="s">
        <v>246</v>
      </c>
      <c r="I8" s="125">
        <v>35</v>
      </c>
      <c r="J8" s="125">
        <v>33</v>
      </c>
      <c r="K8" s="129">
        <v>29</v>
      </c>
    </row>
    <row r="9" spans="1:11" ht="14.25">
      <c r="A9" s="123" t="s">
        <v>13</v>
      </c>
      <c r="B9" s="124" t="s">
        <v>245</v>
      </c>
      <c r="C9" s="127">
        <v>29</v>
      </c>
      <c r="D9" s="125">
        <v>32</v>
      </c>
      <c r="E9" s="128">
        <v>27</v>
      </c>
      <c r="F9" s="95"/>
      <c r="G9" s="123" t="s">
        <v>13</v>
      </c>
      <c r="H9" s="124" t="s">
        <v>244</v>
      </c>
      <c r="I9" s="125">
        <v>33</v>
      </c>
      <c r="J9" s="153">
        <v>36</v>
      </c>
      <c r="K9" s="126">
        <v>30</v>
      </c>
    </row>
    <row r="10" spans="1:11" ht="14.25">
      <c r="A10" s="123" t="s">
        <v>14</v>
      </c>
      <c r="B10" s="124" t="s">
        <v>247</v>
      </c>
      <c r="C10" s="125">
        <v>30</v>
      </c>
      <c r="D10" s="127">
        <v>25</v>
      </c>
      <c r="E10" s="129">
        <v>28</v>
      </c>
      <c r="F10" s="95"/>
      <c r="G10" s="123" t="s">
        <v>14</v>
      </c>
      <c r="H10" s="124" t="s">
        <v>238</v>
      </c>
      <c r="I10" s="125">
        <v>32</v>
      </c>
      <c r="J10" s="127">
        <v>27</v>
      </c>
      <c r="K10" s="129">
        <v>28</v>
      </c>
    </row>
    <row r="11" spans="1:11" ht="14.25" thickBot="1">
      <c r="A11" s="130" t="s">
        <v>248</v>
      </c>
      <c r="B11" s="131" t="s">
        <v>249</v>
      </c>
      <c r="C11" s="132"/>
      <c r="D11" s="132"/>
      <c r="E11" s="133"/>
      <c r="F11" s="95"/>
      <c r="G11" s="130" t="s">
        <v>248</v>
      </c>
      <c r="H11" s="131" t="s">
        <v>300</v>
      </c>
      <c r="I11" s="132"/>
      <c r="J11" s="132"/>
      <c r="K11" s="138"/>
    </row>
    <row r="12" spans="1:11" ht="15" thickBot="1">
      <c r="A12" s="102"/>
      <c r="B12" s="103"/>
      <c r="C12" s="141">
        <f>SUM(C6:C11)</f>
        <v>153</v>
      </c>
      <c r="D12" s="142">
        <f>SUM(D6:D11)</f>
        <v>150</v>
      </c>
      <c r="E12" s="143">
        <f>SUM(E6:E11)</f>
        <v>147</v>
      </c>
      <c r="F12" s="95"/>
      <c r="G12" s="102"/>
      <c r="H12" s="103"/>
      <c r="I12" s="141">
        <f>SUM(I6:I11)</f>
        <v>156</v>
      </c>
      <c r="J12" s="144">
        <f>SUM(J6:J11)</f>
        <v>165</v>
      </c>
      <c r="K12" s="145">
        <f>SUM(K6:K11)</f>
        <v>149</v>
      </c>
    </row>
    <row r="13" spans="1:11" ht="17.25" thickBot="1">
      <c r="A13" s="104"/>
      <c r="B13" s="105" t="s">
        <v>299</v>
      </c>
      <c r="C13" s="181" t="s">
        <v>250</v>
      </c>
      <c r="D13" s="181"/>
      <c r="E13" s="106">
        <f>SUM(C12:E12)</f>
        <v>450</v>
      </c>
      <c r="F13" s="95"/>
      <c r="G13" s="104"/>
      <c r="H13" s="105" t="s">
        <v>290</v>
      </c>
      <c r="I13" s="115" t="s">
        <v>250</v>
      </c>
      <c r="J13" s="116"/>
      <c r="K13" s="118">
        <v>470</v>
      </c>
    </row>
    <row r="14" spans="1:12" ht="13.5">
      <c r="A14" s="99"/>
      <c r="B14" s="103"/>
      <c r="C14" s="99"/>
      <c r="D14" s="99"/>
      <c r="E14" s="99"/>
      <c r="F14" s="95"/>
      <c r="G14" s="107"/>
      <c r="H14" s="103"/>
      <c r="I14" s="99"/>
      <c r="J14" s="99"/>
      <c r="K14" s="99"/>
      <c r="L14" s="117"/>
    </row>
    <row r="15" spans="1:11" ht="17.25" thickBot="1">
      <c r="A15" s="96"/>
      <c r="B15" s="98" t="s">
        <v>251</v>
      </c>
      <c r="C15" s="96"/>
      <c r="D15" s="96"/>
      <c r="E15" s="98"/>
      <c r="F15" s="96"/>
      <c r="G15" s="96"/>
      <c r="H15" s="98" t="s">
        <v>252</v>
      </c>
      <c r="I15" s="96"/>
      <c r="J15" s="96"/>
      <c r="K15" s="98"/>
    </row>
    <row r="16" spans="1:11" ht="15" thickBot="1">
      <c r="A16" s="99"/>
      <c r="B16" s="172" t="s">
        <v>104</v>
      </c>
      <c r="C16" s="101" t="s">
        <v>235</v>
      </c>
      <c r="D16" s="101" t="s">
        <v>236</v>
      </c>
      <c r="E16" s="101" t="s">
        <v>237</v>
      </c>
      <c r="F16" s="95"/>
      <c r="G16" s="99"/>
      <c r="H16" s="172" t="s">
        <v>35</v>
      </c>
      <c r="I16" s="101" t="s">
        <v>235</v>
      </c>
      <c r="J16" s="101" t="s">
        <v>236</v>
      </c>
      <c r="K16" s="101" t="s">
        <v>237</v>
      </c>
    </row>
    <row r="17" spans="1:11" ht="14.25">
      <c r="A17" s="119" t="s">
        <v>10</v>
      </c>
      <c r="B17" s="140" t="s">
        <v>255</v>
      </c>
      <c r="C17" s="134">
        <v>40</v>
      </c>
      <c r="D17" s="134">
        <v>6</v>
      </c>
      <c r="E17" s="135"/>
      <c r="F17" s="95"/>
      <c r="G17" s="119" t="s">
        <v>10</v>
      </c>
      <c r="H17" s="140" t="s">
        <v>280</v>
      </c>
      <c r="I17" s="151">
        <v>34</v>
      </c>
      <c r="J17" s="151">
        <v>34</v>
      </c>
      <c r="K17" s="122">
        <v>33</v>
      </c>
    </row>
    <row r="18" spans="1:11" ht="14.25">
      <c r="A18" s="123" t="s">
        <v>11</v>
      </c>
      <c r="B18" s="124" t="s">
        <v>258</v>
      </c>
      <c r="C18" s="125">
        <v>34</v>
      </c>
      <c r="D18" s="127">
        <v>27</v>
      </c>
      <c r="E18" s="126">
        <v>31</v>
      </c>
      <c r="F18" s="95"/>
      <c r="G18" s="123" t="s">
        <v>11</v>
      </c>
      <c r="H18" s="124" t="s">
        <v>282</v>
      </c>
      <c r="I18" s="125">
        <v>32</v>
      </c>
      <c r="J18" s="125">
        <v>30</v>
      </c>
      <c r="K18" s="129">
        <v>26</v>
      </c>
    </row>
    <row r="19" spans="1:11" ht="14.25">
      <c r="A19" s="123" t="s">
        <v>12</v>
      </c>
      <c r="B19" s="139" t="s">
        <v>262</v>
      </c>
      <c r="C19" s="125">
        <v>30</v>
      </c>
      <c r="D19" s="125">
        <v>33</v>
      </c>
      <c r="E19" s="126">
        <v>31</v>
      </c>
      <c r="F19" s="95"/>
      <c r="G19" s="123" t="s">
        <v>12</v>
      </c>
      <c r="H19" s="139" t="s">
        <v>284</v>
      </c>
      <c r="I19" s="125">
        <v>30</v>
      </c>
      <c r="J19" s="125">
        <v>34</v>
      </c>
      <c r="K19" s="128">
        <v>28</v>
      </c>
    </row>
    <row r="20" spans="1:11" ht="14.25">
      <c r="A20" s="123" t="s">
        <v>13</v>
      </c>
      <c r="B20" s="140" t="s">
        <v>301</v>
      </c>
      <c r="C20" s="125">
        <v>32</v>
      </c>
      <c r="D20" s="125">
        <v>35</v>
      </c>
      <c r="E20" s="126">
        <v>33</v>
      </c>
      <c r="F20" s="95"/>
      <c r="G20" s="123" t="s">
        <v>13</v>
      </c>
      <c r="H20" s="140" t="s">
        <v>302</v>
      </c>
      <c r="I20" s="153">
        <v>39</v>
      </c>
      <c r="J20" s="153">
        <v>38</v>
      </c>
      <c r="K20" s="155">
        <v>38</v>
      </c>
    </row>
    <row r="21" spans="1:11" ht="14.25">
      <c r="A21" s="123" t="s">
        <v>14</v>
      </c>
      <c r="B21" s="124" t="s">
        <v>260</v>
      </c>
      <c r="C21" s="127">
        <v>28</v>
      </c>
      <c r="D21" s="136">
        <v>31</v>
      </c>
      <c r="E21" s="129">
        <v>26</v>
      </c>
      <c r="F21" s="95"/>
      <c r="G21" s="123" t="s">
        <v>14</v>
      </c>
      <c r="H21" s="124" t="s">
        <v>283</v>
      </c>
      <c r="I21" s="127">
        <v>27</v>
      </c>
      <c r="J21" s="127">
        <v>29</v>
      </c>
      <c r="K21" s="155">
        <v>37</v>
      </c>
    </row>
    <row r="22" spans="1:11" ht="14.25" customHeight="1" thickBot="1">
      <c r="A22" s="130" t="s">
        <v>248</v>
      </c>
      <c r="B22" s="131" t="s">
        <v>257</v>
      </c>
      <c r="C22" s="132"/>
      <c r="D22" s="148">
        <v>23</v>
      </c>
      <c r="E22" s="154">
        <v>35</v>
      </c>
      <c r="F22" s="95"/>
      <c r="G22" s="130" t="s">
        <v>248</v>
      </c>
      <c r="H22" s="131" t="s">
        <v>281</v>
      </c>
      <c r="I22" s="132"/>
      <c r="J22" s="132"/>
      <c r="K22" s="133"/>
    </row>
    <row r="23" spans="1:11" ht="15" thickBot="1">
      <c r="A23" s="102"/>
      <c r="B23" s="103"/>
      <c r="C23" s="141">
        <f>SUM(C17:C22)</f>
        <v>164</v>
      </c>
      <c r="D23" s="142">
        <f>SUM(D17:D22)</f>
        <v>155</v>
      </c>
      <c r="E23" s="143">
        <f>SUM(E17:E22)</f>
        <v>156</v>
      </c>
      <c r="F23" s="95"/>
      <c r="G23" s="146"/>
      <c r="H23" s="147"/>
      <c r="I23" s="141">
        <f>SUM(I17:I22)</f>
        <v>162</v>
      </c>
      <c r="J23" s="142">
        <f>SUM(J17:J22)</f>
        <v>165</v>
      </c>
      <c r="K23" s="143">
        <f>SUM(K17:K22)</f>
        <v>162</v>
      </c>
    </row>
    <row r="24" spans="1:11" ht="17.25" customHeight="1" thickBot="1">
      <c r="A24" s="104"/>
      <c r="B24" s="105" t="s">
        <v>263</v>
      </c>
      <c r="C24" s="181" t="s">
        <v>250</v>
      </c>
      <c r="D24" s="181"/>
      <c r="E24" s="106">
        <f>SUM(C23:E23)</f>
        <v>475</v>
      </c>
      <c r="F24" s="95"/>
      <c r="G24" s="104"/>
      <c r="H24" s="105" t="s">
        <v>264</v>
      </c>
      <c r="I24" s="181" t="s">
        <v>250</v>
      </c>
      <c r="J24" s="181"/>
      <c r="K24" s="106">
        <f>SUM(I23:K23)</f>
        <v>489</v>
      </c>
    </row>
    <row r="25" spans="1:11" ht="13.5">
      <c r="A25" s="99"/>
      <c r="B25" s="103"/>
      <c r="C25" s="99"/>
      <c r="D25" s="99"/>
      <c r="E25" s="99"/>
      <c r="F25" s="95"/>
      <c r="G25" s="107"/>
      <c r="H25" s="103"/>
      <c r="I25" s="99"/>
      <c r="J25" s="99"/>
      <c r="K25" s="99"/>
    </row>
    <row r="26" spans="1:11" ht="17.25" thickBot="1">
      <c r="A26" s="96"/>
      <c r="B26" s="98" t="s">
        <v>265</v>
      </c>
      <c r="C26" s="96"/>
      <c r="D26" s="96"/>
      <c r="E26" s="98"/>
      <c r="F26" s="96"/>
      <c r="G26" s="96"/>
      <c r="H26" s="98" t="s">
        <v>266</v>
      </c>
      <c r="I26" s="96"/>
      <c r="J26" s="96"/>
      <c r="K26" s="98"/>
    </row>
    <row r="27" spans="1:11" ht="15" thickBot="1">
      <c r="A27" s="99"/>
      <c r="B27" s="172" t="s">
        <v>99</v>
      </c>
      <c r="C27" s="101" t="s">
        <v>235</v>
      </c>
      <c r="D27" s="101" t="s">
        <v>236</v>
      </c>
      <c r="E27" s="101" t="s">
        <v>237</v>
      </c>
      <c r="F27" s="95"/>
      <c r="G27" s="99"/>
      <c r="H27" s="172" t="s">
        <v>229</v>
      </c>
      <c r="I27" s="101" t="s">
        <v>235</v>
      </c>
      <c r="J27" s="101" t="s">
        <v>236</v>
      </c>
      <c r="K27" s="101" t="s">
        <v>237</v>
      </c>
    </row>
    <row r="28" spans="1:11" ht="14.25">
      <c r="A28" s="119" t="s">
        <v>10</v>
      </c>
      <c r="B28" s="140" t="s">
        <v>254</v>
      </c>
      <c r="C28" s="121">
        <v>25</v>
      </c>
      <c r="D28" s="151">
        <v>30</v>
      </c>
      <c r="E28" s="122">
        <v>30</v>
      </c>
      <c r="F28" s="95"/>
      <c r="G28" s="119" t="s">
        <v>10</v>
      </c>
      <c r="H28" s="140" t="s">
        <v>273</v>
      </c>
      <c r="I28" s="151">
        <v>30</v>
      </c>
      <c r="J28" s="151">
        <v>31</v>
      </c>
      <c r="K28" s="156">
        <v>26</v>
      </c>
    </row>
    <row r="29" spans="1:11" ht="14.25">
      <c r="A29" s="123" t="s">
        <v>11</v>
      </c>
      <c r="B29" s="124" t="s">
        <v>303</v>
      </c>
      <c r="C29" s="153">
        <v>36</v>
      </c>
      <c r="D29" s="153">
        <v>37</v>
      </c>
      <c r="E29" s="137">
        <v>17</v>
      </c>
      <c r="F29" s="95"/>
      <c r="G29" s="123" t="s">
        <v>11</v>
      </c>
      <c r="H29" s="124" t="s">
        <v>289</v>
      </c>
      <c r="I29" s="153">
        <v>37</v>
      </c>
      <c r="J29" s="153">
        <v>39</v>
      </c>
      <c r="K29" s="155">
        <v>37</v>
      </c>
    </row>
    <row r="30" spans="1:11" ht="14.25">
      <c r="A30" s="123" t="s">
        <v>12</v>
      </c>
      <c r="B30" s="124" t="s">
        <v>259</v>
      </c>
      <c r="C30" s="125">
        <v>33</v>
      </c>
      <c r="D30" s="153">
        <v>38</v>
      </c>
      <c r="E30" s="126">
        <v>31</v>
      </c>
      <c r="F30" s="95"/>
      <c r="G30" s="123" t="s">
        <v>12</v>
      </c>
      <c r="H30" s="124" t="s">
        <v>275</v>
      </c>
      <c r="I30" s="136">
        <v>42</v>
      </c>
      <c r="J30" s="136">
        <v>41</v>
      </c>
      <c r="K30" s="126">
        <v>32</v>
      </c>
    </row>
    <row r="31" spans="1:11" ht="14.25">
      <c r="A31" s="123" t="s">
        <v>13</v>
      </c>
      <c r="B31" s="124" t="s">
        <v>256</v>
      </c>
      <c r="C31" s="125">
        <v>30</v>
      </c>
      <c r="D31" s="125">
        <v>34</v>
      </c>
      <c r="E31" s="126">
        <v>30</v>
      </c>
      <c r="F31" s="95"/>
      <c r="G31" s="123" t="s">
        <v>13</v>
      </c>
      <c r="H31" s="124" t="s">
        <v>269</v>
      </c>
      <c r="I31" s="125">
        <v>30</v>
      </c>
      <c r="J31" s="125">
        <v>32</v>
      </c>
      <c r="K31" s="126">
        <v>30</v>
      </c>
    </row>
    <row r="32" spans="1:11" ht="14.25">
      <c r="A32" s="123" t="s">
        <v>14</v>
      </c>
      <c r="B32" s="124" t="s">
        <v>272</v>
      </c>
      <c r="C32" s="153">
        <v>36</v>
      </c>
      <c r="D32" s="125">
        <v>33</v>
      </c>
      <c r="E32" s="126">
        <v>30</v>
      </c>
      <c r="F32" s="95"/>
      <c r="G32" s="123" t="s">
        <v>14</v>
      </c>
      <c r="H32" s="124" t="s">
        <v>271</v>
      </c>
      <c r="I32" s="153">
        <v>38</v>
      </c>
      <c r="J32" s="125">
        <v>30</v>
      </c>
      <c r="K32" s="126">
        <v>31</v>
      </c>
    </row>
    <row r="33" spans="1:11" ht="14.25" customHeight="1" thickBot="1">
      <c r="A33" s="130" t="s">
        <v>248</v>
      </c>
      <c r="B33" s="131" t="s">
        <v>253</v>
      </c>
      <c r="C33" s="148"/>
      <c r="D33" s="148"/>
      <c r="E33" s="149">
        <v>23</v>
      </c>
      <c r="F33" s="95"/>
      <c r="G33" s="130" t="s">
        <v>248</v>
      </c>
      <c r="H33" s="131"/>
      <c r="I33" s="132"/>
      <c r="J33" s="132"/>
      <c r="K33" s="133"/>
    </row>
    <row r="34" spans="1:11" ht="15" thickBot="1">
      <c r="A34" s="146"/>
      <c r="B34" s="147"/>
      <c r="C34" s="141">
        <f>SUM(C28:C33)</f>
        <v>160</v>
      </c>
      <c r="D34" s="142">
        <f>SUM(D28:D33)</f>
        <v>172</v>
      </c>
      <c r="E34" s="143">
        <f>SUM(E28:E33)</f>
        <v>161</v>
      </c>
      <c r="F34" s="95"/>
      <c r="G34" s="146"/>
      <c r="H34" s="147"/>
      <c r="I34" s="141">
        <f>SUM(I28:I33)</f>
        <v>177</v>
      </c>
      <c r="J34" s="142">
        <f>SUM(J28:J33)</f>
        <v>173</v>
      </c>
      <c r="K34" s="143">
        <f>SUM(K28:K33)</f>
        <v>156</v>
      </c>
    </row>
    <row r="35" spans="1:11" ht="17.25" thickBot="1">
      <c r="A35" s="104"/>
      <c r="B35" s="105" t="s">
        <v>276</v>
      </c>
      <c r="C35" s="181" t="s">
        <v>250</v>
      </c>
      <c r="D35" s="181"/>
      <c r="E35" s="106">
        <f>SUM(C34:E34)</f>
        <v>493</v>
      </c>
      <c r="F35" s="95"/>
      <c r="G35" s="104"/>
      <c r="H35" s="105" t="s">
        <v>277</v>
      </c>
      <c r="I35" s="181" t="s">
        <v>250</v>
      </c>
      <c r="J35" s="181"/>
      <c r="K35" s="106">
        <f>SUM(I34:K34)</f>
        <v>506</v>
      </c>
    </row>
    <row r="36" spans="1:11" ht="13.5">
      <c r="A36" s="99"/>
      <c r="B36" s="103"/>
      <c r="C36" s="99"/>
      <c r="D36" s="99"/>
      <c r="E36" s="99"/>
      <c r="F36" s="95"/>
      <c r="G36" s="107"/>
      <c r="H36" s="103"/>
      <c r="I36" s="99"/>
      <c r="J36" s="99"/>
      <c r="K36" s="99"/>
    </row>
    <row r="37" spans="1:11" ht="17.25" thickBot="1">
      <c r="A37" s="96"/>
      <c r="B37" s="98" t="s">
        <v>278</v>
      </c>
      <c r="C37" s="96"/>
      <c r="D37" s="96"/>
      <c r="E37" s="98"/>
      <c r="F37" s="96"/>
      <c r="G37" s="108"/>
      <c r="H37" s="97"/>
      <c r="I37" s="108"/>
      <c r="J37" s="108"/>
      <c r="K37" s="97"/>
    </row>
    <row r="38" spans="1:11" ht="15" thickBot="1">
      <c r="A38" s="99"/>
      <c r="B38" s="172" t="s">
        <v>109</v>
      </c>
      <c r="C38" s="101" t="s">
        <v>235</v>
      </c>
      <c r="D38" s="101" t="s">
        <v>236</v>
      </c>
      <c r="E38" s="101" t="s">
        <v>237</v>
      </c>
      <c r="F38" s="95"/>
      <c r="G38" s="109"/>
      <c r="H38" s="110"/>
      <c r="I38" s="111"/>
      <c r="J38" s="111"/>
      <c r="K38" s="111"/>
    </row>
    <row r="39" spans="1:11" ht="14.25">
      <c r="A39" s="119" t="s">
        <v>10</v>
      </c>
      <c r="B39" s="140" t="s">
        <v>274</v>
      </c>
      <c r="C39" s="157">
        <v>37</v>
      </c>
      <c r="D39" s="151">
        <v>34</v>
      </c>
      <c r="E39" s="150">
        <v>29</v>
      </c>
      <c r="F39" s="95"/>
      <c r="G39" s="109"/>
      <c r="H39" s="112"/>
      <c r="I39" s="109"/>
      <c r="J39" s="109"/>
      <c r="K39" s="109"/>
    </row>
    <row r="40" spans="1:11" ht="14.25">
      <c r="A40" s="123" t="s">
        <v>11</v>
      </c>
      <c r="B40" s="124" t="s">
        <v>270</v>
      </c>
      <c r="C40" s="125">
        <v>33</v>
      </c>
      <c r="D40" s="125">
        <v>34</v>
      </c>
      <c r="E40" s="128">
        <v>28</v>
      </c>
      <c r="F40" s="95"/>
      <c r="G40" s="109"/>
      <c r="H40" s="112"/>
      <c r="I40" s="109"/>
      <c r="J40" s="109"/>
      <c r="K40" s="109"/>
    </row>
    <row r="41" spans="1:11" ht="14.25">
      <c r="A41" s="123" t="s">
        <v>12</v>
      </c>
      <c r="B41" s="124" t="s">
        <v>304</v>
      </c>
      <c r="C41" s="153">
        <v>36</v>
      </c>
      <c r="D41" s="136">
        <v>48</v>
      </c>
      <c r="E41" s="155">
        <v>37</v>
      </c>
      <c r="F41" s="95"/>
      <c r="G41" s="109"/>
      <c r="H41" s="112"/>
      <c r="I41" s="109"/>
      <c r="J41" s="109"/>
      <c r="K41" s="109"/>
    </row>
    <row r="42" spans="1:11" ht="14.25">
      <c r="A42" s="123" t="s">
        <v>13</v>
      </c>
      <c r="B42" s="124" t="s">
        <v>268</v>
      </c>
      <c r="C42" s="127">
        <v>26</v>
      </c>
      <c r="D42" s="125">
        <v>31</v>
      </c>
      <c r="E42" s="129">
        <v>28</v>
      </c>
      <c r="F42" s="95"/>
      <c r="G42" s="109"/>
      <c r="H42" s="112"/>
      <c r="I42" s="109"/>
      <c r="J42" s="109"/>
      <c r="K42" s="109"/>
    </row>
    <row r="43" spans="1:11" ht="14.25">
      <c r="A43" s="123" t="s">
        <v>14</v>
      </c>
      <c r="B43" s="124" t="s">
        <v>267</v>
      </c>
      <c r="C43" s="153">
        <v>36</v>
      </c>
      <c r="D43" s="153">
        <v>37</v>
      </c>
      <c r="E43" s="137">
        <v>40</v>
      </c>
      <c r="F43" s="95"/>
      <c r="G43" s="109"/>
      <c r="H43" s="112"/>
      <c r="I43" s="109"/>
      <c r="J43" s="109"/>
      <c r="K43" s="109"/>
    </row>
    <row r="44" spans="1:11" ht="14.25" thickBot="1">
      <c r="A44" s="130" t="s">
        <v>248</v>
      </c>
      <c r="B44" s="131"/>
      <c r="C44" s="132"/>
      <c r="D44" s="132"/>
      <c r="E44" s="133"/>
      <c r="F44" s="95"/>
      <c r="G44" s="109"/>
      <c r="H44" s="112"/>
      <c r="I44" s="109"/>
      <c r="J44" s="109"/>
      <c r="K44" s="109"/>
    </row>
    <row r="45" spans="1:11" ht="15" thickBot="1">
      <c r="A45" s="146"/>
      <c r="B45" s="147"/>
      <c r="C45" s="141">
        <f>SUM(C39:C44)</f>
        <v>168</v>
      </c>
      <c r="D45" s="142">
        <f>SUM(D39:D44)</f>
        <v>184</v>
      </c>
      <c r="E45" s="143">
        <f>SUM(E39:E44)</f>
        <v>162</v>
      </c>
      <c r="F45" s="95"/>
      <c r="G45" s="109"/>
      <c r="H45" s="112"/>
      <c r="I45" s="109"/>
      <c r="J45" s="109"/>
      <c r="K45" s="109"/>
    </row>
    <row r="46" spans="1:11" ht="17.25" thickBot="1">
      <c r="A46" s="104"/>
      <c r="B46" s="105" t="s">
        <v>285</v>
      </c>
      <c r="C46" s="181" t="s">
        <v>250</v>
      </c>
      <c r="D46" s="181"/>
      <c r="E46" s="106">
        <f>SUM(C45:E45)</f>
        <v>514</v>
      </c>
      <c r="F46" s="95"/>
      <c r="G46" s="113"/>
      <c r="H46" s="113"/>
      <c r="I46" s="183"/>
      <c r="J46" s="183"/>
      <c r="K46" s="111"/>
    </row>
    <row r="47" spans="1:11" ht="13.5">
      <c r="A47" s="93"/>
      <c r="B47" s="94"/>
      <c r="C47" s="93"/>
      <c r="D47" s="93"/>
      <c r="E47" s="93"/>
      <c r="F47" s="95"/>
      <c r="G47" s="95"/>
      <c r="H47" s="94"/>
      <c r="I47" s="93"/>
      <c r="J47" s="93"/>
      <c r="K47" s="93"/>
    </row>
    <row r="48" spans="1:11" ht="13.5">
      <c r="A48" s="93"/>
      <c r="B48" s="94"/>
      <c r="C48" s="93"/>
      <c r="D48" s="93"/>
      <c r="E48" s="93"/>
      <c r="F48" s="95"/>
      <c r="G48" s="95"/>
      <c r="H48" s="94"/>
      <c r="I48" s="93"/>
      <c r="J48" s="93"/>
      <c r="K48" s="93"/>
    </row>
    <row r="49" spans="1:11" ht="14.25" thickBot="1">
      <c r="A49" s="93"/>
      <c r="B49" s="94"/>
      <c r="C49" s="93"/>
      <c r="D49" s="93"/>
      <c r="E49" s="93"/>
      <c r="F49" s="95"/>
      <c r="G49" s="95"/>
      <c r="H49" s="94"/>
      <c r="I49" s="93"/>
      <c r="J49" s="93"/>
      <c r="K49" s="93"/>
    </row>
    <row r="50" spans="1:11" ht="23.25" thickBot="1">
      <c r="A50" s="182" t="s">
        <v>286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</row>
    <row r="51" spans="1:11" ht="13.5">
      <c r="A51" s="93"/>
      <c r="B51" s="94"/>
      <c r="C51" s="93"/>
      <c r="D51" s="93"/>
      <c r="E51" s="93"/>
      <c r="F51" s="95"/>
      <c r="G51" s="95"/>
      <c r="H51" s="94"/>
      <c r="I51" s="93"/>
      <c r="J51" s="93"/>
      <c r="K51" s="93"/>
    </row>
    <row r="52" spans="1:11" ht="17.25" thickBot="1">
      <c r="A52" s="96"/>
      <c r="B52" s="97" t="s">
        <v>233</v>
      </c>
      <c r="C52" s="96"/>
      <c r="D52" s="96"/>
      <c r="E52" s="98"/>
      <c r="F52" s="96"/>
      <c r="G52" s="96"/>
      <c r="H52" s="98" t="s">
        <v>234</v>
      </c>
      <c r="I52" s="96"/>
      <c r="J52" s="96"/>
      <c r="K52" s="98"/>
    </row>
    <row r="53" spans="1:11" ht="15" thickBot="1">
      <c r="A53" s="99"/>
      <c r="B53" s="172" t="s">
        <v>99</v>
      </c>
      <c r="C53" s="101" t="s">
        <v>235</v>
      </c>
      <c r="D53" s="101" t="s">
        <v>236</v>
      </c>
      <c r="E53" s="101" t="s">
        <v>237</v>
      </c>
      <c r="F53" s="95"/>
      <c r="G53" s="99"/>
      <c r="H53" s="172" t="s">
        <v>44</v>
      </c>
      <c r="I53" s="101" t="s">
        <v>235</v>
      </c>
      <c r="J53" s="101" t="s">
        <v>236</v>
      </c>
      <c r="K53" s="101" t="s">
        <v>237</v>
      </c>
    </row>
    <row r="54" spans="1:11" ht="14.25">
      <c r="A54" s="119" t="s">
        <v>10</v>
      </c>
      <c r="B54" s="140" t="s">
        <v>261</v>
      </c>
      <c r="C54" s="157">
        <v>39</v>
      </c>
      <c r="D54" s="157">
        <v>38</v>
      </c>
      <c r="E54" s="150">
        <v>29</v>
      </c>
      <c r="F54" s="95"/>
      <c r="G54" s="119" t="s">
        <v>10</v>
      </c>
      <c r="H54" s="140" t="s">
        <v>292</v>
      </c>
      <c r="I54" s="157">
        <v>36</v>
      </c>
      <c r="J54" s="151">
        <v>34</v>
      </c>
      <c r="K54" s="158">
        <v>36</v>
      </c>
    </row>
    <row r="55" spans="1:11" ht="14.25">
      <c r="A55" s="123" t="s">
        <v>11</v>
      </c>
      <c r="B55" s="124" t="s">
        <v>305</v>
      </c>
      <c r="C55" s="125">
        <v>32</v>
      </c>
      <c r="D55" s="125">
        <v>34</v>
      </c>
      <c r="E55" s="126">
        <v>30</v>
      </c>
      <c r="F55" s="95"/>
      <c r="G55" s="123" t="s">
        <v>11</v>
      </c>
      <c r="H55" s="124" t="s">
        <v>294</v>
      </c>
      <c r="I55" s="136">
        <v>42</v>
      </c>
      <c r="J55" s="125">
        <v>34</v>
      </c>
      <c r="K55" s="126">
        <v>34</v>
      </c>
    </row>
    <row r="56" spans="1:11" ht="14.25">
      <c r="A56" s="123" t="s">
        <v>12</v>
      </c>
      <c r="B56" s="124" t="s">
        <v>293</v>
      </c>
      <c r="C56" s="136">
        <v>41</v>
      </c>
      <c r="D56" s="125">
        <v>34</v>
      </c>
      <c r="E56" s="126">
        <v>35</v>
      </c>
      <c r="F56" s="95"/>
      <c r="G56" s="123" t="s">
        <v>12</v>
      </c>
      <c r="H56" s="124" t="s">
        <v>291</v>
      </c>
      <c r="I56" s="136">
        <v>42</v>
      </c>
      <c r="J56" s="125">
        <v>33</v>
      </c>
      <c r="K56" s="126">
        <v>31</v>
      </c>
    </row>
    <row r="57" spans="1:11" ht="14.25" thickBot="1">
      <c r="A57" s="130" t="s">
        <v>248</v>
      </c>
      <c r="B57" s="131" t="s">
        <v>295</v>
      </c>
      <c r="C57" s="132"/>
      <c r="D57" s="132"/>
      <c r="E57" s="133"/>
      <c r="F57" s="95"/>
      <c r="G57" s="130" t="s">
        <v>248</v>
      </c>
      <c r="H57" s="131" t="s">
        <v>306</v>
      </c>
      <c r="I57" s="132"/>
      <c r="J57" s="132"/>
      <c r="K57" s="133"/>
    </row>
    <row r="58" spans="1:11" ht="15" thickBot="1">
      <c r="A58" s="146"/>
      <c r="B58" s="147"/>
      <c r="C58" s="141">
        <f>SUM(C54:C57)</f>
        <v>112</v>
      </c>
      <c r="D58" s="142">
        <f>SUM(D54:D57)</f>
        <v>106</v>
      </c>
      <c r="E58" s="143">
        <f>SUM(E54:E57)</f>
        <v>94</v>
      </c>
      <c r="F58" s="95"/>
      <c r="G58" s="146"/>
      <c r="H58" s="147"/>
      <c r="I58" s="141">
        <f>SUM(I54:I57)</f>
        <v>120</v>
      </c>
      <c r="J58" s="142">
        <f>SUM(J54:J57)</f>
        <v>101</v>
      </c>
      <c r="K58" s="143">
        <f>SUM(K54:K57)</f>
        <v>101</v>
      </c>
    </row>
    <row r="59" spans="1:11" ht="17.25" thickBot="1">
      <c r="A59" s="104"/>
      <c r="B59" s="105" t="s">
        <v>290</v>
      </c>
      <c r="C59" s="181" t="s">
        <v>250</v>
      </c>
      <c r="D59" s="181"/>
      <c r="E59" s="106">
        <f>SUM(C58:E58)</f>
        <v>312</v>
      </c>
      <c r="F59" s="95"/>
      <c r="G59" s="104"/>
      <c r="H59" s="105" t="s">
        <v>264</v>
      </c>
      <c r="I59" s="181" t="s">
        <v>250</v>
      </c>
      <c r="J59" s="181"/>
      <c r="K59" s="106">
        <f>SUM(I58:K58)</f>
        <v>322</v>
      </c>
    </row>
    <row r="60" spans="1:11" ht="13.5">
      <c r="A60" s="99"/>
      <c r="B60" s="103"/>
      <c r="C60" s="99"/>
      <c r="D60" s="99"/>
      <c r="E60" s="99"/>
      <c r="F60" s="95"/>
      <c r="G60" s="107"/>
      <c r="H60" s="103"/>
      <c r="I60" s="99"/>
      <c r="J60" s="99"/>
      <c r="K60" s="99"/>
    </row>
    <row r="61" spans="1:11" ht="17.25" thickBot="1">
      <c r="A61" s="96"/>
      <c r="B61" s="98" t="s">
        <v>251</v>
      </c>
      <c r="C61" s="96"/>
      <c r="D61" s="96"/>
      <c r="E61" s="98"/>
      <c r="F61" s="96"/>
      <c r="G61" s="96"/>
      <c r="H61" s="98" t="s">
        <v>252</v>
      </c>
      <c r="I61" s="96"/>
      <c r="J61" s="96"/>
      <c r="K61" s="98"/>
    </row>
    <row r="62" spans="1:11" ht="15" thickBot="1">
      <c r="A62" s="99"/>
      <c r="B62" s="100" t="s">
        <v>33</v>
      </c>
      <c r="C62" s="101" t="s">
        <v>235</v>
      </c>
      <c r="D62" s="101" t="s">
        <v>236</v>
      </c>
      <c r="E62" s="101" t="s">
        <v>237</v>
      </c>
      <c r="F62" s="95"/>
      <c r="G62" s="99"/>
      <c r="H62" s="172" t="s">
        <v>49</v>
      </c>
      <c r="I62" s="101" t="s">
        <v>235</v>
      </c>
      <c r="J62" s="101" t="s">
        <v>236</v>
      </c>
      <c r="K62" s="101" t="s">
        <v>237</v>
      </c>
    </row>
    <row r="63" spans="1:11" ht="14.25">
      <c r="A63" s="119" t="s">
        <v>10</v>
      </c>
      <c r="B63" s="120" t="s">
        <v>307</v>
      </c>
      <c r="C63" s="151">
        <v>30</v>
      </c>
      <c r="D63" s="157">
        <v>37</v>
      </c>
      <c r="E63" s="122">
        <v>31</v>
      </c>
      <c r="F63" s="95"/>
      <c r="G63" s="119" t="s">
        <v>10</v>
      </c>
      <c r="H63" s="140" t="s">
        <v>297</v>
      </c>
      <c r="I63" s="157">
        <v>38</v>
      </c>
      <c r="J63" s="134">
        <v>48</v>
      </c>
      <c r="K63" s="135">
        <v>46</v>
      </c>
    </row>
    <row r="64" spans="1:11" ht="14.25">
      <c r="A64" s="123" t="s">
        <v>11</v>
      </c>
      <c r="B64" s="124" t="s">
        <v>308</v>
      </c>
      <c r="C64" s="136">
        <v>43</v>
      </c>
      <c r="D64" s="136">
        <v>44</v>
      </c>
      <c r="E64" s="126">
        <v>32</v>
      </c>
      <c r="F64" s="95"/>
      <c r="G64" s="123" t="s">
        <v>11</v>
      </c>
      <c r="H64" s="124" t="s">
        <v>296</v>
      </c>
      <c r="I64" s="136">
        <v>40</v>
      </c>
      <c r="J64" s="136">
        <v>42</v>
      </c>
      <c r="K64" s="137">
        <v>42</v>
      </c>
    </row>
    <row r="65" spans="1:11" ht="14.25">
      <c r="A65" s="123" t="s">
        <v>12</v>
      </c>
      <c r="B65" s="124" t="s">
        <v>288</v>
      </c>
      <c r="C65" s="153">
        <v>39</v>
      </c>
      <c r="D65" s="153">
        <v>39</v>
      </c>
      <c r="E65" s="155">
        <v>38</v>
      </c>
      <c r="F65" s="95"/>
      <c r="G65" s="123" t="s">
        <v>12</v>
      </c>
      <c r="H65" s="124" t="s">
        <v>298</v>
      </c>
      <c r="I65" s="153">
        <v>36</v>
      </c>
      <c r="J65" s="153">
        <v>38</v>
      </c>
      <c r="K65" s="155">
        <v>39</v>
      </c>
    </row>
    <row r="66" spans="1:11" ht="14.25" thickBot="1">
      <c r="A66" s="130" t="s">
        <v>248</v>
      </c>
      <c r="B66" s="131" t="s">
        <v>309</v>
      </c>
      <c r="C66" s="132"/>
      <c r="D66" s="132"/>
      <c r="E66" s="133"/>
      <c r="F66" s="95"/>
      <c r="G66" s="130" t="s">
        <v>248</v>
      </c>
      <c r="H66" s="131"/>
      <c r="I66" s="132"/>
      <c r="J66" s="132"/>
      <c r="K66" s="133"/>
    </row>
    <row r="67" spans="1:11" ht="15" thickBot="1">
      <c r="A67" s="146"/>
      <c r="B67" s="147"/>
      <c r="C67" s="141">
        <f>SUM(C63:C66)</f>
        <v>112</v>
      </c>
      <c r="D67" s="142">
        <f>SUM(D63:D66)</f>
        <v>120</v>
      </c>
      <c r="E67" s="143">
        <f>SUM(E63:E66)</f>
        <v>101</v>
      </c>
      <c r="F67" s="95"/>
      <c r="G67" s="146"/>
      <c r="H67" s="147"/>
      <c r="I67" s="141">
        <f>SUM(I63:I66)</f>
        <v>114</v>
      </c>
      <c r="J67" s="142">
        <f>SUM(J63:J66)</f>
        <v>128</v>
      </c>
      <c r="K67" s="143">
        <f>SUM(K63:K66)</f>
        <v>127</v>
      </c>
    </row>
    <row r="68" spans="1:11" ht="17.25" thickBot="1">
      <c r="A68" s="104"/>
      <c r="B68" s="105" t="s">
        <v>276</v>
      </c>
      <c r="C68" s="181" t="s">
        <v>250</v>
      </c>
      <c r="D68" s="181"/>
      <c r="E68" s="106">
        <f>SUM(C67:E67)</f>
        <v>333</v>
      </c>
      <c r="F68" s="95"/>
      <c r="G68" s="104"/>
      <c r="H68" s="105" t="s">
        <v>277</v>
      </c>
      <c r="I68" s="181" t="s">
        <v>250</v>
      </c>
      <c r="J68" s="181"/>
      <c r="K68" s="106">
        <f>SUM(I67:K67)</f>
        <v>369</v>
      </c>
    </row>
    <row r="69" spans="1:11" ht="13.5">
      <c r="A69" s="99"/>
      <c r="B69" s="103"/>
      <c r="C69" s="99"/>
      <c r="D69" s="99"/>
      <c r="E69" s="99"/>
      <c r="F69" s="95"/>
      <c r="G69" s="107"/>
      <c r="H69" s="103"/>
      <c r="I69" s="99"/>
      <c r="J69" s="99"/>
      <c r="K69" s="99"/>
    </row>
    <row r="70" spans="1:11" ht="17.25" thickBot="1">
      <c r="A70" s="96"/>
      <c r="B70" s="98" t="s">
        <v>265</v>
      </c>
      <c r="C70" s="96"/>
      <c r="D70" s="96"/>
      <c r="E70" s="98"/>
      <c r="F70" s="96"/>
      <c r="G70" s="108"/>
      <c r="H70" s="97"/>
      <c r="I70" s="108"/>
      <c r="J70" s="108"/>
      <c r="K70" s="97"/>
    </row>
    <row r="71" spans="1:6" ht="15" thickBot="1">
      <c r="A71" s="99"/>
      <c r="B71" s="172" t="s">
        <v>287</v>
      </c>
      <c r="C71" s="101" t="s">
        <v>235</v>
      </c>
      <c r="D71" s="101" t="s">
        <v>236</v>
      </c>
      <c r="E71" s="101" t="s">
        <v>237</v>
      </c>
      <c r="F71" s="95"/>
    </row>
    <row r="72" spans="1:6" ht="14.25">
      <c r="A72" s="119" t="s">
        <v>10</v>
      </c>
      <c r="B72" s="173" t="s">
        <v>289</v>
      </c>
      <c r="C72" s="157">
        <v>37</v>
      </c>
      <c r="D72" s="157">
        <v>39</v>
      </c>
      <c r="E72" s="158">
        <v>37</v>
      </c>
      <c r="F72" s="95"/>
    </row>
    <row r="73" spans="1:6" ht="14.25">
      <c r="A73" s="123" t="s">
        <v>11</v>
      </c>
      <c r="B73" s="140" t="s">
        <v>269</v>
      </c>
      <c r="C73" s="125">
        <v>30</v>
      </c>
      <c r="D73" s="125">
        <v>32</v>
      </c>
      <c r="E73" s="126">
        <v>30</v>
      </c>
      <c r="F73" s="95"/>
    </row>
    <row r="74" spans="1:6" ht="14.25">
      <c r="A74" s="123" t="s">
        <v>12</v>
      </c>
      <c r="B74" s="124"/>
      <c r="C74" s="136">
        <v>126</v>
      </c>
      <c r="D74" s="136">
        <v>126</v>
      </c>
      <c r="E74" s="137">
        <v>126</v>
      </c>
      <c r="F74" s="95"/>
    </row>
    <row r="75" spans="1:6" ht="14.25" thickBot="1">
      <c r="A75" s="130" t="s">
        <v>248</v>
      </c>
      <c r="B75" s="131"/>
      <c r="C75" s="132"/>
      <c r="D75" s="132"/>
      <c r="E75" s="133"/>
      <c r="F75" s="95"/>
    </row>
    <row r="76" spans="1:6" ht="15" thickBot="1">
      <c r="A76" s="146"/>
      <c r="B76" s="147"/>
      <c r="C76" s="141">
        <f>SUM(C72:C75)</f>
        <v>193</v>
      </c>
      <c r="D76" s="141">
        <f>SUM(D72:D75)</f>
        <v>197</v>
      </c>
      <c r="E76" s="141">
        <f>SUM(E72:E75)</f>
        <v>193</v>
      </c>
      <c r="F76" s="95"/>
    </row>
    <row r="77" spans="1:6" ht="17.25" thickBot="1">
      <c r="A77" s="104"/>
      <c r="B77" s="105" t="s">
        <v>285</v>
      </c>
      <c r="C77" s="181" t="s">
        <v>250</v>
      </c>
      <c r="D77" s="181"/>
      <c r="E77" s="106">
        <f>SUM(C76:E76)</f>
        <v>583</v>
      </c>
      <c r="F77" s="95"/>
    </row>
  </sheetData>
  <sheetProtection/>
  <mergeCells count="14">
    <mergeCell ref="C35:D35"/>
    <mergeCell ref="I35:J35"/>
    <mergeCell ref="C46:D46"/>
    <mergeCell ref="I46:J46"/>
    <mergeCell ref="A2:K2"/>
    <mergeCell ref="C13:D13"/>
    <mergeCell ref="C24:D24"/>
    <mergeCell ref="I24:J24"/>
    <mergeCell ref="C77:D77"/>
    <mergeCell ref="A50:K50"/>
    <mergeCell ref="C59:D59"/>
    <mergeCell ref="I59:J59"/>
    <mergeCell ref="C68:D68"/>
    <mergeCell ref="I68:J68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">
      <selection activeCell="H37" sqref="H37"/>
    </sheetView>
  </sheetViews>
  <sheetFormatPr defaultColWidth="9.140625" defaultRowHeight="12.75"/>
  <cols>
    <col min="2" max="2" width="21.421875" style="0" customWidth="1"/>
    <col min="8" max="8" width="21.421875" style="0" customWidth="1"/>
  </cols>
  <sheetData>
    <row r="1" spans="1:11" ht="14.25" thickBot="1">
      <c r="A1" s="93"/>
      <c r="B1" s="94"/>
      <c r="C1" s="93"/>
      <c r="D1" s="93"/>
      <c r="E1" s="93"/>
      <c r="F1" s="95"/>
      <c r="G1" s="95"/>
      <c r="H1" s="94"/>
      <c r="I1" s="93"/>
      <c r="J1" s="93"/>
      <c r="K1" s="93"/>
    </row>
    <row r="2" spans="1:11" ht="23.25" thickBot="1">
      <c r="A2" s="182" t="s">
        <v>232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3.5">
      <c r="A3" s="93"/>
      <c r="B3" s="94"/>
      <c r="C3" s="93"/>
      <c r="D3" s="93"/>
      <c r="E3" s="93"/>
      <c r="F3" s="95"/>
      <c r="G3" s="95"/>
      <c r="H3" s="94"/>
      <c r="I3" s="93"/>
      <c r="J3" s="93"/>
      <c r="K3" s="93"/>
    </row>
    <row r="4" spans="1:11" ht="17.25" thickBot="1">
      <c r="A4" s="96"/>
      <c r="B4" s="97" t="s">
        <v>233</v>
      </c>
      <c r="C4" s="96"/>
      <c r="D4" s="96"/>
      <c r="E4" s="98"/>
      <c r="F4" s="96"/>
      <c r="G4" s="96"/>
      <c r="H4" s="98" t="s">
        <v>234</v>
      </c>
      <c r="I4" s="96"/>
      <c r="J4" s="96"/>
      <c r="K4" s="98"/>
    </row>
    <row r="5" spans="1:11" ht="16.5" customHeight="1" thickBot="1">
      <c r="A5" s="99"/>
      <c r="B5" s="100" t="s">
        <v>23</v>
      </c>
      <c r="C5" s="101" t="s">
        <v>235</v>
      </c>
      <c r="D5" s="101" t="s">
        <v>236</v>
      </c>
      <c r="E5" s="101" t="s">
        <v>237</v>
      </c>
      <c r="F5" s="95"/>
      <c r="G5" s="99"/>
      <c r="H5" s="172" t="s">
        <v>228</v>
      </c>
      <c r="I5" s="101" t="s">
        <v>235</v>
      </c>
      <c r="J5" s="101" t="s">
        <v>236</v>
      </c>
      <c r="K5" s="101" t="s">
        <v>237</v>
      </c>
    </row>
    <row r="6" spans="1:11" ht="14.25" customHeight="1">
      <c r="A6" s="119" t="s">
        <v>10</v>
      </c>
      <c r="B6" s="120" t="s">
        <v>239</v>
      </c>
      <c r="C6" s="121">
        <v>28</v>
      </c>
      <c r="D6" s="121">
        <v>28</v>
      </c>
      <c r="E6" s="156">
        <v>26</v>
      </c>
      <c r="F6" s="95"/>
      <c r="G6" s="119" t="s">
        <v>10</v>
      </c>
      <c r="H6" s="140" t="s">
        <v>242</v>
      </c>
      <c r="I6" s="159">
        <v>27</v>
      </c>
      <c r="J6" s="151">
        <v>35</v>
      </c>
      <c r="K6" s="122">
        <v>31</v>
      </c>
    </row>
    <row r="7" spans="1:11" ht="14.25" customHeight="1">
      <c r="A7" s="123" t="s">
        <v>11</v>
      </c>
      <c r="B7" s="124" t="s">
        <v>241</v>
      </c>
      <c r="C7" s="153">
        <v>37</v>
      </c>
      <c r="D7" s="125">
        <v>32</v>
      </c>
      <c r="E7" s="126">
        <v>32</v>
      </c>
      <c r="F7" s="95"/>
      <c r="G7" s="123" t="s">
        <v>11</v>
      </c>
      <c r="H7" s="124" t="s">
        <v>240</v>
      </c>
      <c r="I7" s="152">
        <v>26</v>
      </c>
      <c r="J7" s="152">
        <v>27</v>
      </c>
      <c r="K7" s="129">
        <v>29</v>
      </c>
    </row>
    <row r="8" spans="1:11" ht="14.25">
      <c r="A8" s="123" t="s">
        <v>12</v>
      </c>
      <c r="B8" s="124" t="s">
        <v>243</v>
      </c>
      <c r="C8" s="125">
        <v>34</v>
      </c>
      <c r="D8" s="152">
        <v>25</v>
      </c>
      <c r="E8" s="126">
        <v>30</v>
      </c>
      <c r="F8" s="95"/>
      <c r="G8" s="123" t="s">
        <v>12</v>
      </c>
      <c r="H8" s="124" t="s">
        <v>246</v>
      </c>
      <c r="I8" s="152">
        <v>29</v>
      </c>
      <c r="J8" s="152">
        <v>29</v>
      </c>
      <c r="K8" s="129">
        <v>32</v>
      </c>
    </row>
    <row r="9" spans="1:11" ht="14.25">
      <c r="A9" s="123" t="s">
        <v>13</v>
      </c>
      <c r="B9" s="124" t="s">
        <v>245</v>
      </c>
      <c r="C9" s="125">
        <v>31</v>
      </c>
      <c r="D9" s="152">
        <v>26</v>
      </c>
      <c r="E9" s="128">
        <v>29</v>
      </c>
      <c r="F9" s="95"/>
      <c r="G9" s="123" t="s">
        <v>13</v>
      </c>
      <c r="H9" s="124" t="s">
        <v>244</v>
      </c>
      <c r="I9" s="125">
        <v>30</v>
      </c>
      <c r="J9" s="125">
        <v>32</v>
      </c>
      <c r="K9" s="126">
        <v>32</v>
      </c>
    </row>
    <row r="10" spans="1:11" ht="14.25">
      <c r="A10" s="123" t="s">
        <v>14</v>
      </c>
      <c r="B10" s="124" t="s">
        <v>247</v>
      </c>
      <c r="C10" s="152">
        <v>23</v>
      </c>
      <c r="D10" s="127">
        <v>25</v>
      </c>
      <c r="E10" s="129">
        <v>24</v>
      </c>
      <c r="F10" s="95"/>
      <c r="G10" s="123" t="s">
        <v>14</v>
      </c>
      <c r="H10" s="124" t="s">
        <v>238</v>
      </c>
      <c r="I10" s="125">
        <v>30</v>
      </c>
      <c r="J10" s="127">
        <v>28</v>
      </c>
      <c r="K10" s="129">
        <v>23</v>
      </c>
    </row>
    <row r="11" spans="1:11" ht="14.25" thickBot="1">
      <c r="A11" s="130" t="s">
        <v>248</v>
      </c>
      <c r="B11" s="131" t="s">
        <v>249</v>
      </c>
      <c r="C11" s="132"/>
      <c r="D11" s="132"/>
      <c r="E11" s="133"/>
      <c r="F11" s="95"/>
      <c r="G11" s="130" t="s">
        <v>248</v>
      </c>
      <c r="H11" s="131" t="s">
        <v>300</v>
      </c>
      <c r="I11" s="132"/>
      <c r="J11" s="132"/>
      <c r="K11" s="138"/>
    </row>
    <row r="12" spans="1:11" ht="15" thickBot="1">
      <c r="A12" s="102"/>
      <c r="B12" s="103"/>
      <c r="C12" s="141">
        <f>SUM(C6:C11)</f>
        <v>153</v>
      </c>
      <c r="D12" s="142">
        <f>SUM(D6:D11)</f>
        <v>136</v>
      </c>
      <c r="E12" s="143">
        <f>SUM(E6:E11)</f>
        <v>141</v>
      </c>
      <c r="F12" s="95"/>
      <c r="G12" s="102"/>
      <c r="H12" s="103"/>
      <c r="I12" s="141">
        <f>SUM(I6:I11)</f>
        <v>142</v>
      </c>
      <c r="J12" s="144">
        <f>SUM(J6:J11)</f>
        <v>151</v>
      </c>
      <c r="K12" s="145">
        <f>SUM(K6:K11)</f>
        <v>147</v>
      </c>
    </row>
    <row r="13" spans="1:11" ht="17.25" thickBot="1">
      <c r="A13" s="104"/>
      <c r="B13" s="105" t="s">
        <v>299</v>
      </c>
      <c r="C13" s="181" t="s">
        <v>250</v>
      </c>
      <c r="D13" s="181"/>
      <c r="E13" s="106">
        <f>SUM(C12:E12)</f>
        <v>430</v>
      </c>
      <c r="F13" s="95"/>
      <c r="G13" s="104"/>
      <c r="H13" s="105" t="s">
        <v>290</v>
      </c>
      <c r="I13" s="115" t="s">
        <v>250</v>
      </c>
      <c r="J13" s="116"/>
      <c r="K13" s="118">
        <v>440</v>
      </c>
    </row>
    <row r="14" spans="1:11" ht="13.5">
      <c r="A14" s="99"/>
      <c r="B14" s="103"/>
      <c r="C14" s="99"/>
      <c r="D14" s="99"/>
      <c r="E14" s="99"/>
      <c r="F14" s="95"/>
      <c r="G14" s="107"/>
      <c r="H14" s="103"/>
      <c r="I14" s="99"/>
      <c r="J14" s="99"/>
      <c r="K14" s="99"/>
    </row>
    <row r="15" spans="1:11" ht="17.25" thickBot="1">
      <c r="A15" s="96"/>
      <c r="B15" s="98" t="s">
        <v>251</v>
      </c>
      <c r="C15" s="96"/>
      <c r="D15" s="96"/>
      <c r="E15" s="98"/>
      <c r="F15" s="96"/>
      <c r="G15" s="96"/>
      <c r="H15" s="98" t="s">
        <v>252</v>
      </c>
      <c r="I15" s="96"/>
      <c r="J15" s="96"/>
      <c r="K15" s="98"/>
    </row>
    <row r="16" spans="1:11" ht="15" thickBot="1">
      <c r="A16" s="99"/>
      <c r="B16" s="100" t="s">
        <v>99</v>
      </c>
      <c r="C16" s="101" t="s">
        <v>235</v>
      </c>
      <c r="D16" s="101" t="s">
        <v>236</v>
      </c>
      <c r="E16" s="101" t="s">
        <v>237</v>
      </c>
      <c r="F16" s="95"/>
      <c r="G16" s="99"/>
      <c r="H16" s="172" t="s">
        <v>104</v>
      </c>
      <c r="I16" s="101" t="s">
        <v>235</v>
      </c>
      <c r="J16" s="101" t="s">
        <v>236</v>
      </c>
      <c r="K16" s="101" t="s">
        <v>237</v>
      </c>
    </row>
    <row r="17" spans="1:11" ht="14.25">
      <c r="A17" s="119" t="s">
        <v>10</v>
      </c>
      <c r="B17" s="124" t="s">
        <v>254</v>
      </c>
      <c r="C17" s="151">
        <v>30</v>
      </c>
      <c r="D17" s="159">
        <v>28</v>
      </c>
      <c r="E17" s="156">
        <v>28</v>
      </c>
      <c r="F17" s="95"/>
      <c r="G17" s="119" t="s">
        <v>10</v>
      </c>
      <c r="H17" s="140" t="s">
        <v>257</v>
      </c>
      <c r="I17" s="151">
        <v>32</v>
      </c>
      <c r="J17" s="151">
        <v>34</v>
      </c>
      <c r="K17" s="122">
        <v>32</v>
      </c>
    </row>
    <row r="18" spans="1:11" ht="13.5" customHeight="1">
      <c r="A18" s="123" t="s">
        <v>11</v>
      </c>
      <c r="B18" s="139" t="s">
        <v>253</v>
      </c>
      <c r="C18" s="153">
        <v>36</v>
      </c>
      <c r="D18" s="125">
        <v>35</v>
      </c>
      <c r="E18" s="137"/>
      <c r="F18" s="95"/>
      <c r="G18" s="123" t="s">
        <v>11</v>
      </c>
      <c r="H18" s="124" t="s">
        <v>258</v>
      </c>
      <c r="I18" s="152">
        <v>27</v>
      </c>
      <c r="J18" s="127">
        <v>29</v>
      </c>
      <c r="K18" s="126">
        <v>31</v>
      </c>
    </row>
    <row r="19" spans="1:11" ht="14.25" customHeight="1">
      <c r="A19" s="123" t="s">
        <v>12</v>
      </c>
      <c r="B19" s="140" t="s">
        <v>259</v>
      </c>
      <c r="C19" s="125">
        <v>30</v>
      </c>
      <c r="D19" s="152">
        <v>23</v>
      </c>
      <c r="E19" s="126">
        <v>35</v>
      </c>
      <c r="F19" s="95"/>
      <c r="G19" s="123" t="s">
        <v>12</v>
      </c>
      <c r="H19" s="139" t="s">
        <v>262</v>
      </c>
      <c r="I19" s="125">
        <v>35</v>
      </c>
      <c r="J19" s="153">
        <v>36</v>
      </c>
      <c r="K19" s="126">
        <v>31</v>
      </c>
    </row>
    <row r="20" spans="1:11" ht="14.25" customHeight="1">
      <c r="A20" s="123" t="s">
        <v>13</v>
      </c>
      <c r="B20" s="124" t="s">
        <v>256</v>
      </c>
      <c r="C20" s="125">
        <v>30</v>
      </c>
      <c r="D20" s="125">
        <v>31</v>
      </c>
      <c r="E20" s="128">
        <v>28</v>
      </c>
      <c r="F20" s="95"/>
      <c r="G20" s="123" t="s">
        <v>13</v>
      </c>
      <c r="H20" s="140" t="s">
        <v>301</v>
      </c>
      <c r="I20" s="125">
        <v>31</v>
      </c>
      <c r="J20" s="153">
        <v>37</v>
      </c>
      <c r="K20" s="126">
        <v>31</v>
      </c>
    </row>
    <row r="21" spans="1:11" ht="14.25" customHeight="1">
      <c r="A21" s="123" t="s">
        <v>14</v>
      </c>
      <c r="B21" s="124" t="s">
        <v>272</v>
      </c>
      <c r="C21" s="125">
        <v>31</v>
      </c>
      <c r="D21" s="125">
        <v>30</v>
      </c>
      <c r="E21" s="126">
        <v>30</v>
      </c>
      <c r="F21" s="95"/>
      <c r="G21" s="123" t="s">
        <v>14</v>
      </c>
      <c r="H21" s="124" t="s">
        <v>260</v>
      </c>
      <c r="I21" s="127">
        <v>29</v>
      </c>
      <c r="J21" s="125">
        <v>34</v>
      </c>
      <c r="K21" s="129">
        <v>28</v>
      </c>
    </row>
    <row r="22" spans="1:11" ht="14.25" customHeight="1" thickBot="1">
      <c r="A22" s="130" t="s">
        <v>248</v>
      </c>
      <c r="B22" s="131" t="s">
        <v>303</v>
      </c>
      <c r="C22" s="148"/>
      <c r="D22" s="148"/>
      <c r="E22" s="154">
        <v>35</v>
      </c>
      <c r="F22" s="95"/>
      <c r="G22" s="130" t="s">
        <v>248</v>
      </c>
      <c r="H22" s="131" t="s">
        <v>255</v>
      </c>
      <c r="I22" s="132"/>
      <c r="J22" s="148"/>
      <c r="K22" s="154"/>
    </row>
    <row r="23" spans="1:11" ht="15" thickBot="1">
      <c r="A23" s="146"/>
      <c r="B23" s="147"/>
      <c r="C23" s="141">
        <f>SUM(C17:C22)</f>
        <v>157</v>
      </c>
      <c r="D23" s="142">
        <f>SUM(D17:D22)</f>
        <v>147</v>
      </c>
      <c r="E23" s="143">
        <f>SUM(E17:E22)</f>
        <v>156</v>
      </c>
      <c r="F23" s="95"/>
      <c r="G23" s="102"/>
      <c r="H23" s="103"/>
      <c r="I23" s="141">
        <f>SUM(I17:I22)</f>
        <v>154</v>
      </c>
      <c r="J23" s="142">
        <f>SUM(J17:J22)</f>
        <v>170</v>
      </c>
      <c r="K23" s="143">
        <f>SUM(K17:K22)</f>
        <v>153</v>
      </c>
    </row>
    <row r="24" spans="1:11" ht="17.25" thickBot="1">
      <c r="A24" s="104"/>
      <c r="B24" s="105" t="s">
        <v>263</v>
      </c>
      <c r="C24" s="181" t="s">
        <v>250</v>
      </c>
      <c r="D24" s="181"/>
      <c r="E24" s="106">
        <f>SUM(C23:E23)</f>
        <v>460</v>
      </c>
      <c r="F24" s="95"/>
      <c r="G24" s="104"/>
      <c r="H24" s="105" t="s">
        <v>264</v>
      </c>
      <c r="I24" s="181" t="s">
        <v>250</v>
      </c>
      <c r="J24" s="181"/>
      <c r="K24" s="106">
        <f>SUM(I23:K23)</f>
        <v>477</v>
      </c>
    </row>
    <row r="25" spans="1:11" ht="13.5">
      <c r="A25" s="99"/>
      <c r="B25" s="103"/>
      <c r="C25" s="99"/>
      <c r="D25" s="99"/>
      <c r="E25" s="99"/>
      <c r="F25" s="95"/>
      <c r="G25" s="107"/>
      <c r="H25" s="103"/>
      <c r="I25" s="99"/>
      <c r="J25" s="99"/>
      <c r="K25" s="99"/>
    </row>
    <row r="26" spans="1:11" ht="17.25" thickBot="1">
      <c r="A26" s="96"/>
      <c r="B26" s="98" t="s">
        <v>265</v>
      </c>
      <c r="C26" s="96"/>
      <c r="D26" s="96"/>
      <c r="E26" s="98"/>
      <c r="F26" s="96"/>
      <c r="G26" s="96"/>
      <c r="H26" s="98" t="s">
        <v>266</v>
      </c>
      <c r="I26" s="96"/>
      <c r="J26" s="96"/>
      <c r="K26" s="98"/>
    </row>
    <row r="27" spans="1:11" ht="15" thickBot="1">
      <c r="A27" s="99"/>
      <c r="B27" s="172" t="s">
        <v>35</v>
      </c>
      <c r="C27" s="101" t="s">
        <v>235</v>
      </c>
      <c r="D27" s="101" t="s">
        <v>236</v>
      </c>
      <c r="E27" s="101" t="s">
        <v>237</v>
      </c>
      <c r="F27" s="95"/>
      <c r="G27" s="99"/>
      <c r="H27" s="172" t="s">
        <v>109</v>
      </c>
      <c r="I27" s="101" t="s">
        <v>235</v>
      </c>
      <c r="J27" s="101" t="s">
        <v>236</v>
      </c>
      <c r="K27" s="101" t="s">
        <v>237</v>
      </c>
    </row>
    <row r="28" spans="1:11" ht="14.25">
      <c r="A28" s="119" t="s">
        <v>10</v>
      </c>
      <c r="B28" s="140" t="s">
        <v>280</v>
      </c>
      <c r="C28" s="159">
        <v>29</v>
      </c>
      <c r="D28" s="151">
        <v>30</v>
      </c>
      <c r="E28" s="122">
        <v>33</v>
      </c>
      <c r="F28" s="95"/>
      <c r="G28" s="119" t="s">
        <v>10</v>
      </c>
      <c r="H28" s="140" t="s">
        <v>267</v>
      </c>
      <c r="I28" s="151">
        <v>32</v>
      </c>
      <c r="J28" s="157">
        <v>38</v>
      </c>
      <c r="K28" s="122">
        <v>35</v>
      </c>
    </row>
    <row r="29" spans="1:11" ht="14.25">
      <c r="A29" s="123" t="s">
        <v>11</v>
      </c>
      <c r="B29" s="124" t="s">
        <v>282</v>
      </c>
      <c r="C29" s="125">
        <v>30</v>
      </c>
      <c r="D29" s="125">
        <v>31</v>
      </c>
      <c r="E29" s="129">
        <v>29</v>
      </c>
      <c r="F29" s="95"/>
      <c r="G29" s="123" t="s">
        <v>11</v>
      </c>
      <c r="H29" s="124" t="s">
        <v>270</v>
      </c>
      <c r="I29" s="153">
        <v>39</v>
      </c>
      <c r="J29" s="153">
        <v>37</v>
      </c>
      <c r="K29" s="155">
        <v>36</v>
      </c>
    </row>
    <row r="30" spans="1:11" ht="14.25">
      <c r="A30" s="123" t="s">
        <v>12</v>
      </c>
      <c r="B30" s="139" t="s">
        <v>284</v>
      </c>
      <c r="C30" s="125">
        <v>35</v>
      </c>
      <c r="D30" s="125">
        <v>31</v>
      </c>
      <c r="E30" s="126">
        <v>32</v>
      </c>
      <c r="F30" s="95"/>
      <c r="G30" s="123" t="s">
        <v>12</v>
      </c>
      <c r="H30" s="124" t="s">
        <v>304</v>
      </c>
      <c r="I30" s="125">
        <v>32</v>
      </c>
      <c r="J30" s="136">
        <v>44</v>
      </c>
      <c r="K30" s="155">
        <v>39</v>
      </c>
    </row>
    <row r="31" spans="1:11" ht="14.25">
      <c r="A31" s="123" t="s">
        <v>13</v>
      </c>
      <c r="B31" s="140" t="s">
        <v>279</v>
      </c>
      <c r="C31" s="125">
        <v>33</v>
      </c>
      <c r="D31" s="153">
        <v>36</v>
      </c>
      <c r="E31" s="126">
        <v>34</v>
      </c>
      <c r="F31" s="95"/>
      <c r="G31" s="123" t="s">
        <v>13</v>
      </c>
      <c r="H31" s="124" t="s">
        <v>310</v>
      </c>
      <c r="I31" s="125">
        <v>31</v>
      </c>
      <c r="J31" s="125">
        <v>35</v>
      </c>
      <c r="K31" s="126">
        <v>31</v>
      </c>
    </row>
    <row r="32" spans="1:11" ht="14.25">
      <c r="A32" s="123" t="s">
        <v>14</v>
      </c>
      <c r="B32" s="124" t="s">
        <v>283</v>
      </c>
      <c r="C32" s="153">
        <v>37</v>
      </c>
      <c r="D32" s="127">
        <v>29</v>
      </c>
      <c r="E32" s="126">
        <v>31</v>
      </c>
      <c r="F32" s="95"/>
      <c r="G32" s="123" t="s">
        <v>14</v>
      </c>
      <c r="H32" s="124" t="s">
        <v>268</v>
      </c>
      <c r="I32" s="152">
        <v>29</v>
      </c>
      <c r="J32" s="152">
        <v>28</v>
      </c>
      <c r="K32" s="126">
        <v>35</v>
      </c>
    </row>
    <row r="33" spans="1:11" ht="14.25" thickBot="1">
      <c r="A33" s="130" t="s">
        <v>248</v>
      </c>
      <c r="B33" s="131" t="s">
        <v>302</v>
      </c>
      <c r="C33" s="132"/>
      <c r="D33" s="132"/>
      <c r="E33" s="133"/>
      <c r="F33" s="95"/>
      <c r="G33" s="130" t="s">
        <v>248</v>
      </c>
      <c r="H33" s="131"/>
      <c r="I33" s="132"/>
      <c r="J33" s="132"/>
      <c r="K33" s="133"/>
    </row>
    <row r="34" spans="1:11" ht="15" thickBot="1">
      <c r="A34" s="146"/>
      <c r="B34" s="147"/>
      <c r="C34" s="141">
        <f>SUM(C28:C33)</f>
        <v>164</v>
      </c>
      <c r="D34" s="142">
        <f>SUM(D28:D33)</f>
        <v>157</v>
      </c>
      <c r="E34" s="143">
        <f>SUM(E28:E33)</f>
        <v>159</v>
      </c>
      <c r="F34" s="95"/>
      <c r="G34" s="146"/>
      <c r="H34" s="147"/>
      <c r="I34" s="141">
        <f>SUM(I28:I33)</f>
        <v>163</v>
      </c>
      <c r="J34" s="142">
        <f>SUM(J28:J33)</f>
        <v>182</v>
      </c>
      <c r="K34" s="143">
        <f>SUM(K28:K33)</f>
        <v>176</v>
      </c>
    </row>
    <row r="35" spans="1:11" ht="17.25" thickBot="1">
      <c r="A35" s="104"/>
      <c r="B35" s="105" t="s">
        <v>276</v>
      </c>
      <c r="C35" s="181" t="s">
        <v>250</v>
      </c>
      <c r="D35" s="181"/>
      <c r="E35" s="106">
        <f>SUM(C34:E34)</f>
        <v>480</v>
      </c>
      <c r="F35" s="95"/>
      <c r="G35" s="104"/>
      <c r="H35" s="105" t="s">
        <v>277</v>
      </c>
      <c r="I35" s="184" t="s">
        <v>250</v>
      </c>
      <c r="J35" s="185"/>
      <c r="K35" s="106">
        <f>SUM(I34:K34)</f>
        <v>521</v>
      </c>
    </row>
    <row r="36" spans="1:11" ht="13.5">
      <c r="A36" s="99"/>
      <c r="B36" s="103"/>
      <c r="C36" s="99"/>
      <c r="D36" s="99"/>
      <c r="E36" s="99"/>
      <c r="F36" s="95"/>
      <c r="G36" s="107"/>
      <c r="H36" s="103"/>
      <c r="I36" s="99"/>
      <c r="J36" s="99"/>
      <c r="K36" s="99"/>
    </row>
    <row r="37" spans="1:11" ht="17.25" thickBot="1">
      <c r="A37" s="96"/>
      <c r="B37" s="98" t="s">
        <v>278</v>
      </c>
      <c r="C37" s="96"/>
      <c r="D37" s="96"/>
      <c r="E37" s="98"/>
      <c r="F37" s="96"/>
      <c r="G37" s="108"/>
      <c r="H37" s="97"/>
      <c r="I37" s="108"/>
      <c r="J37" s="108"/>
      <c r="K37" s="97"/>
    </row>
    <row r="38" spans="1:11" ht="15" thickBot="1">
      <c r="A38" s="99"/>
      <c r="B38" s="172" t="s">
        <v>229</v>
      </c>
      <c r="C38" s="101" t="s">
        <v>235</v>
      </c>
      <c r="D38" s="101" t="s">
        <v>236</v>
      </c>
      <c r="E38" s="101" t="s">
        <v>237</v>
      </c>
      <c r="F38" s="95"/>
      <c r="G38" s="109"/>
      <c r="H38" s="110"/>
      <c r="I38" s="111"/>
      <c r="J38" s="111"/>
      <c r="K38" s="111"/>
    </row>
    <row r="39" spans="1:11" ht="14.25" customHeight="1">
      <c r="A39" s="119" t="s">
        <v>10</v>
      </c>
      <c r="B39" s="140" t="s">
        <v>273</v>
      </c>
      <c r="C39" s="151">
        <v>31</v>
      </c>
      <c r="D39" s="151">
        <v>32</v>
      </c>
      <c r="E39" s="156">
        <v>27</v>
      </c>
      <c r="F39" s="95"/>
      <c r="G39" s="109"/>
      <c r="H39" s="112"/>
      <c r="I39" s="109"/>
      <c r="J39" s="109"/>
      <c r="K39" s="109"/>
    </row>
    <row r="40" spans="1:11" ht="14.25">
      <c r="A40" s="123" t="s">
        <v>11</v>
      </c>
      <c r="B40" s="124" t="s">
        <v>289</v>
      </c>
      <c r="C40" s="125">
        <v>34</v>
      </c>
      <c r="D40" s="153">
        <v>38</v>
      </c>
      <c r="E40" s="128">
        <v>28</v>
      </c>
      <c r="F40" s="95"/>
      <c r="G40" s="109"/>
      <c r="H40" s="112"/>
      <c r="I40" s="109"/>
      <c r="J40" s="109"/>
      <c r="K40" s="109"/>
    </row>
    <row r="41" spans="1:11" ht="14.25" customHeight="1">
      <c r="A41" s="123" t="s">
        <v>12</v>
      </c>
      <c r="B41" s="124" t="s">
        <v>275</v>
      </c>
      <c r="C41" s="125">
        <v>33</v>
      </c>
      <c r="D41" s="125">
        <v>30</v>
      </c>
      <c r="E41" s="155">
        <v>36</v>
      </c>
      <c r="F41" s="95"/>
      <c r="G41" s="109"/>
      <c r="H41" s="112"/>
      <c r="I41" s="109"/>
      <c r="J41" s="109"/>
      <c r="K41" s="109"/>
    </row>
    <row r="42" spans="1:11" ht="14.25">
      <c r="A42" s="123" t="s">
        <v>13</v>
      </c>
      <c r="B42" s="124" t="s">
        <v>269</v>
      </c>
      <c r="C42" s="136">
        <v>40</v>
      </c>
      <c r="D42" s="125">
        <v>30</v>
      </c>
      <c r="E42" s="126">
        <v>32</v>
      </c>
      <c r="F42" s="95"/>
      <c r="G42" s="109"/>
      <c r="H42" s="112"/>
      <c r="I42" s="109"/>
      <c r="J42" s="109"/>
      <c r="K42" s="109"/>
    </row>
    <row r="43" spans="1:11" ht="14.25">
      <c r="A43" s="123" t="s">
        <v>14</v>
      </c>
      <c r="B43" s="124" t="s">
        <v>271</v>
      </c>
      <c r="C43" s="136">
        <v>126</v>
      </c>
      <c r="D43" s="136">
        <v>126</v>
      </c>
      <c r="E43" s="137">
        <v>126</v>
      </c>
      <c r="F43" s="95"/>
      <c r="G43" s="109"/>
      <c r="H43" s="112"/>
      <c r="I43" s="109"/>
      <c r="J43" s="109"/>
      <c r="K43" s="109"/>
    </row>
    <row r="44" spans="1:11" ht="14.25" thickBot="1">
      <c r="A44" s="130" t="s">
        <v>248</v>
      </c>
      <c r="B44" s="131"/>
      <c r="C44" s="132"/>
      <c r="D44" s="132"/>
      <c r="E44" s="133"/>
      <c r="F44" s="95"/>
      <c r="G44" s="109"/>
      <c r="H44" s="112"/>
      <c r="I44" s="109"/>
      <c r="J44" s="109"/>
      <c r="K44" s="109"/>
    </row>
    <row r="45" spans="1:11" ht="15" thickBot="1">
      <c r="A45" s="146"/>
      <c r="B45" s="147"/>
      <c r="C45" s="141">
        <f>SUM(C39:C44)</f>
        <v>264</v>
      </c>
      <c r="D45" s="142">
        <f>SUM(D39:D44)</f>
        <v>256</v>
      </c>
      <c r="E45" s="143">
        <f>SUM(E39:E44)</f>
        <v>249</v>
      </c>
      <c r="F45" s="95"/>
      <c r="G45" s="109"/>
      <c r="H45" s="112"/>
      <c r="I45" s="109"/>
      <c r="J45" s="109"/>
      <c r="K45" s="109"/>
    </row>
    <row r="46" spans="1:11" ht="17.25" thickBot="1">
      <c r="A46" s="104"/>
      <c r="B46" s="105" t="s">
        <v>285</v>
      </c>
      <c r="C46" s="184" t="s">
        <v>250</v>
      </c>
      <c r="D46" s="185"/>
      <c r="E46" s="106">
        <f>SUM(C45:E45)</f>
        <v>769</v>
      </c>
      <c r="F46" s="95"/>
      <c r="G46" s="113"/>
      <c r="H46" s="113"/>
      <c r="I46" s="183"/>
      <c r="J46" s="183"/>
      <c r="K46" s="111"/>
    </row>
    <row r="47" spans="1:11" ht="13.5">
      <c r="A47" s="93"/>
      <c r="B47" s="94"/>
      <c r="C47" s="93"/>
      <c r="D47" s="93"/>
      <c r="E47" s="93"/>
      <c r="F47" s="95"/>
      <c r="G47" s="95"/>
      <c r="H47" s="94"/>
      <c r="I47" s="93"/>
      <c r="J47" s="93"/>
      <c r="K47" s="93"/>
    </row>
    <row r="48" spans="1:11" ht="13.5">
      <c r="A48" s="93"/>
      <c r="B48" s="94"/>
      <c r="C48" s="93"/>
      <c r="D48" s="93"/>
      <c r="E48" s="93"/>
      <c r="F48" s="95"/>
      <c r="G48" s="95"/>
      <c r="H48" s="94"/>
      <c r="I48" s="93"/>
      <c r="J48" s="93"/>
      <c r="K48" s="93"/>
    </row>
    <row r="49" spans="1:11" ht="14.25" thickBot="1">
      <c r="A49" s="93"/>
      <c r="B49" s="94"/>
      <c r="C49" s="93"/>
      <c r="D49" s="93"/>
      <c r="E49" s="93"/>
      <c r="F49" s="95"/>
      <c r="G49" s="95"/>
      <c r="H49" s="94"/>
      <c r="I49" s="93"/>
      <c r="J49" s="93"/>
      <c r="K49" s="93"/>
    </row>
    <row r="50" spans="1:11" ht="23.25" thickBot="1">
      <c r="A50" s="186" t="s">
        <v>286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8"/>
    </row>
    <row r="51" spans="1:11" ht="13.5">
      <c r="A51" s="93"/>
      <c r="B51" s="94"/>
      <c r="C51" s="93"/>
      <c r="D51" s="93"/>
      <c r="E51" s="93"/>
      <c r="F51" s="95"/>
      <c r="G51" s="95"/>
      <c r="H51" s="94"/>
      <c r="I51" s="93"/>
      <c r="J51" s="93"/>
      <c r="K51" s="93"/>
    </row>
    <row r="52" spans="1:11" ht="17.25" thickBot="1">
      <c r="A52" s="96"/>
      <c r="B52" s="97" t="s">
        <v>233</v>
      </c>
      <c r="C52" s="96"/>
      <c r="D52" s="96"/>
      <c r="E52" s="98"/>
      <c r="F52" s="96"/>
      <c r="G52" s="96"/>
      <c r="H52" s="98" t="s">
        <v>234</v>
      </c>
      <c r="I52" s="96"/>
      <c r="J52" s="96"/>
      <c r="K52" s="98"/>
    </row>
    <row r="53" spans="1:11" ht="15" thickBot="1">
      <c r="A53" s="99"/>
      <c r="B53" s="172" t="s">
        <v>99</v>
      </c>
      <c r="C53" s="101" t="s">
        <v>235</v>
      </c>
      <c r="D53" s="101" t="s">
        <v>236</v>
      </c>
      <c r="E53" s="101" t="s">
        <v>237</v>
      </c>
      <c r="F53" s="95"/>
      <c r="G53" s="99"/>
      <c r="H53" s="172" t="s">
        <v>44</v>
      </c>
      <c r="I53" s="101" t="s">
        <v>235</v>
      </c>
      <c r="J53" s="101" t="s">
        <v>236</v>
      </c>
      <c r="K53" s="101" t="s">
        <v>237</v>
      </c>
    </row>
    <row r="54" spans="1:11" ht="14.25">
      <c r="A54" s="119" t="s">
        <v>10</v>
      </c>
      <c r="B54" s="140" t="s">
        <v>261</v>
      </c>
      <c r="C54" s="151">
        <v>34</v>
      </c>
      <c r="D54" s="157">
        <v>36</v>
      </c>
      <c r="E54" s="158">
        <v>39</v>
      </c>
      <c r="F54" s="95"/>
      <c r="G54" s="119" t="s">
        <v>10</v>
      </c>
      <c r="H54" s="140" t="s">
        <v>292</v>
      </c>
      <c r="I54" s="157">
        <v>37</v>
      </c>
      <c r="J54" s="157">
        <v>38</v>
      </c>
      <c r="K54" s="158">
        <v>37</v>
      </c>
    </row>
    <row r="55" spans="1:11" ht="14.25">
      <c r="A55" s="123" t="s">
        <v>11</v>
      </c>
      <c r="B55" s="124" t="s">
        <v>305</v>
      </c>
      <c r="C55" s="125">
        <v>34</v>
      </c>
      <c r="D55" s="125">
        <v>35</v>
      </c>
      <c r="E55" s="126">
        <v>32</v>
      </c>
      <c r="F55" s="95"/>
      <c r="G55" s="123" t="s">
        <v>11</v>
      </c>
      <c r="H55" s="124" t="s">
        <v>294</v>
      </c>
      <c r="I55" s="136">
        <v>44</v>
      </c>
      <c r="J55" s="136">
        <v>16</v>
      </c>
      <c r="K55" s="126"/>
    </row>
    <row r="56" spans="1:11" ht="14.25">
      <c r="A56" s="123" t="s">
        <v>12</v>
      </c>
      <c r="B56" s="124" t="s">
        <v>293</v>
      </c>
      <c r="C56" s="125">
        <v>34</v>
      </c>
      <c r="D56" s="125">
        <v>35</v>
      </c>
      <c r="E56" s="126">
        <v>32</v>
      </c>
      <c r="F56" s="95"/>
      <c r="G56" s="123" t="s">
        <v>12</v>
      </c>
      <c r="H56" s="124" t="s">
        <v>291</v>
      </c>
      <c r="I56" s="125">
        <v>34</v>
      </c>
      <c r="J56" s="152">
        <v>27</v>
      </c>
      <c r="K56" s="126">
        <v>34</v>
      </c>
    </row>
    <row r="57" spans="1:11" ht="14.25" customHeight="1" thickBot="1">
      <c r="A57" s="130" t="s">
        <v>248</v>
      </c>
      <c r="B57" s="131" t="s">
        <v>295</v>
      </c>
      <c r="C57" s="132"/>
      <c r="D57" s="132"/>
      <c r="E57" s="133"/>
      <c r="F57" s="95"/>
      <c r="G57" s="130" t="s">
        <v>248</v>
      </c>
      <c r="H57" s="131" t="s">
        <v>306</v>
      </c>
      <c r="I57" s="132"/>
      <c r="J57" s="148">
        <v>30</v>
      </c>
      <c r="K57" s="154">
        <v>35</v>
      </c>
    </row>
    <row r="58" spans="1:11" ht="15" thickBot="1">
      <c r="A58" s="146"/>
      <c r="B58" s="147"/>
      <c r="C58" s="141">
        <f>SUM(C54:C57)</f>
        <v>102</v>
      </c>
      <c r="D58" s="142">
        <f>SUM(D54:D57)</f>
        <v>106</v>
      </c>
      <c r="E58" s="143">
        <f>SUM(E54:E57)</f>
        <v>103</v>
      </c>
      <c r="F58" s="95"/>
      <c r="G58" s="146"/>
      <c r="H58" s="147"/>
      <c r="I58" s="141">
        <f>SUM(I54:I57)</f>
        <v>115</v>
      </c>
      <c r="J58" s="142">
        <f>SUM(J54:J57)</f>
        <v>111</v>
      </c>
      <c r="K58" s="143">
        <f>SUM(K54:K57)</f>
        <v>106</v>
      </c>
    </row>
    <row r="59" spans="1:11" ht="17.25" thickBot="1">
      <c r="A59" s="104"/>
      <c r="B59" s="105" t="s">
        <v>290</v>
      </c>
      <c r="C59" s="181" t="s">
        <v>250</v>
      </c>
      <c r="D59" s="181"/>
      <c r="E59" s="106">
        <f>SUM(C58:E58)</f>
        <v>311</v>
      </c>
      <c r="F59" s="95"/>
      <c r="G59" s="104"/>
      <c r="H59" s="105" t="s">
        <v>264</v>
      </c>
      <c r="I59" s="181" t="s">
        <v>250</v>
      </c>
      <c r="J59" s="181"/>
      <c r="K59" s="106">
        <f>SUM(I58:K58)</f>
        <v>332</v>
      </c>
    </row>
    <row r="60" spans="1:11" ht="13.5">
      <c r="A60" s="99"/>
      <c r="B60" s="103"/>
      <c r="C60" s="99"/>
      <c r="D60" s="99"/>
      <c r="E60" s="99"/>
      <c r="F60" s="95"/>
      <c r="G60" s="107"/>
      <c r="H60" s="103"/>
      <c r="I60" s="99"/>
      <c r="J60" s="99"/>
      <c r="K60" s="99"/>
    </row>
    <row r="61" spans="1:11" ht="17.25" thickBot="1">
      <c r="A61" s="96"/>
      <c r="B61" s="98" t="s">
        <v>251</v>
      </c>
      <c r="C61" s="96"/>
      <c r="D61" s="96"/>
      <c r="E61" s="98"/>
      <c r="F61" s="96"/>
      <c r="G61" s="96"/>
      <c r="H61" s="98" t="s">
        <v>252</v>
      </c>
      <c r="I61" s="96"/>
      <c r="J61" s="96"/>
      <c r="K61" s="98"/>
    </row>
    <row r="62" spans="1:11" ht="15" thickBot="1">
      <c r="A62" s="99"/>
      <c r="B62" s="172" t="s">
        <v>33</v>
      </c>
      <c r="C62" s="101" t="s">
        <v>235</v>
      </c>
      <c r="D62" s="101" t="s">
        <v>236</v>
      </c>
      <c r="E62" s="101" t="s">
        <v>237</v>
      </c>
      <c r="F62" s="95"/>
      <c r="G62" s="99"/>
      <c r="H62" s="172" t="s">
        <v>49</v>
      </c>
      <c r="I62" s="101" t="s">
        <v>235</v>
      </c>
      <c r="J62" s="101" t="s">
        <v>236</v>
      </c>
      <c r="K62" s="101" t="s">
        <v>237</v>
      </c>
    </row>
    <row r="63" spans="1:11" ht="14.25">
      <c r="A63" s="119" t="s">
        <v>10</v>
      </c>
      <c r="B63" s="140" t="s">
        <v>288</v>
      </c>
      <c r="C63" s="151">
        <v>33</v>
      </c>
      <c r="D63" s="134">
        <v>47</v>
      </c>
      <c r="E63" s="135">
        <v>45</v>
      </c>
      <c r="F63" s="95"/>
      <c r="G63" s="119" t="s">
        <v>10</v>
      </c>
      <c r="H63" s="140" t="s">
        <v>297</v>
      </c>
      <c r="I63" s="134">
        <v>44</v>
      </c>
      <c r="J63" s="134">
        <v>59</v>
      </c>
      <c r="K63" s="135">
        <v>42</v>
      </c>
    </row>
    <row r="64" spans="1:11" ht="14.25">
      <c r="A64" s="123" t="s">
        <v>11</v>
      </c>
      <c r="B64" s="124" t="s">
        <v>308</v>
      </c>
      <c r="C64" s="153">
        <v>38</v>
      </c>
      <c r="D64" s="153">
        <v>38</v>
      </c>
      <c r="E64" s="137">
        <v>41</v>
      </c>
      <c r="F64" s="95"/>
      <c r="G64" s="123" t="s">
        <v>11</v>
      </c>
      <c r="H64" s="124" t="s">
        <v>296</v>
      </c>
      <c r="I64" s="125">
        <v>34</v>
      </c>
      <c r="J64" s="125">
        <v>32</v>
      </c>
      <c r="K64" s="137">
        <v>44</v>
      </c>
    </row>
    <row r="65" spans="1:11" ht="14.25">
      <c r="A65" s="123" t="s">
        <v>12</v>
      </c>
      <c r="B65" s="124" t="s">
        <v>307</v>
      </c>
      <c r="C65" s="125">
        <v>31</v>
      </c>
      <c r="D65" s="152">
        <v>28</v>
      </c>
      <c r="E65" s="126">
        <v>34</v>
      </c>
      <c r="F65" s="95"/>
      <c r="G65" s="123" t="s">
        <v>12</v>
      </c>
      <c r="H65" s="124" t="s">
        <v>298</v>
      </c>
      <c r="I65" s="136">
        <v>45</v>
      </c>
      <c r="J65" s="153">
        <v>39</v>
      </c>
      <c r="K65" s="126">
        <v>32</v>
      </c>
    </row>
    <row r="66" spans="1:11" ht="14.25" customHeight="1" thickBot="1">
      <c r="A66" s="130" t="s">
        <v>248</v>
      </c>
      <c r="B66" s="131" t="s">
        <v>309</v>
      </c>
      <c r="C66" s="132"/>
      <c r="D66" s="132"/>
      <c r="E66" s="133"/>
      <c r="F66" s="95"/>
      <c r="G66" s="130" t="s">
        <v>248</v>
      </c>
      <c r="H66" s="131"/>
      <c r="I66" s="132"/>
      <c r="J66" s="132"/>
      <c r="K66" s="133"/>
    </row>
    <row r="67" spans="1:11" ht="15" thickBot="1">
      <c r="A67" s="146"/>
      <c r="B67" s="147"/>
      <c r="C67" s="141">
        <f>SUM(C63:C66)</f>
        <v>102</v>
      </c>
      <c r="D67" s="142">
        <f>SUM(D63:D66)</f>
        <v>113</v>
      </c>
      <c r="E67" s="143">
        <f>SUM(E63:E66)</f>
        <v>120</v>
      </c>
      <c r="F67" s="95"/>
      <c r="G67" s="146"/>
      <c r="H67" s="147"/>
      <c r="I67" s="141">
        <f>SUM(I63:I66)</f>
        <v>123</v>
      </c>
      <c r="J67" s="142">
        <f>SUM(J63:J66)</f>
        <v>130</v>
      </c>
      <c r="K67" s="143">
        <f>SUM(K63:K66)</f>
        <v>118</v>
      </c>
    </row>
    <row r="68" spans="1:11" ht="17.25" thickBot="1">
      <c r="A68" s="104"/>
      <c r="B68" s="105" t="s">
        <v>276</v>
      </c>
      <c r="C68" s="181" t="s">
        <v>250</v>
      </c>
      <c r="D68" s="181"/>
      <c r="E68" s="106">
        <f>SUM(C67:E67)</f>
        <v>335</v>
      </c>
      <c r="F68" s="95"/>
      <c r="G68" s="104"/>
      <c r="H68" s="105" t="s">
        <v>277</v>
      </c>
      <c r="I68" s="181" t="s">
        <v>250</v>
      </c>
      <c r="J68" s="181"/>
      <c r="K68" s="106">
        <f>SUM(I67:K67)</f>
        <v>371</v>
      </c>
    </row>
    <row r="69" spans="1:11" ht="13.5">
      <c r="A69" s="99"/>
      <c r="B69" s="103"/>
      <c r="C69" s="99"/>
      <c r="D69" s="99"/>
      <c r="E69" s="99"/>
      <c r="F69" s="95"/>
      <c r="G69" s="107"/>
      <c r="H69" s="103"/>
      <c r="I69" s="99"/>
      <c r="J69" s="99"/>
      <c r="K69" s="99"/>
    </row>
    <row r="70" spans="1:11" ht="17.25" thickBot="1">
      <c r="A70" s="96"/>
      <c r="B70" s="98" t="s">
        <v>265</v>
      </c>
      <c r="C70" s="96"/>
      <c r="D70" s="96"/>
      <c r="E70" s="98"/>
      <c r="F70" s="96"/>
      <c r="G70" s="108"/>
      <c r="H70" s="97"/>
      <c r="I70" s="108"/>
      <c r="J70" s="108"/>
      <c r="K70" s="97"/>
    </row>
    <row r="71" spans="1:6" ht="15" thickBot="1">
      <c r="A71" s="99"/>
      <c r="B71" s="172" t="s">
        <v>287</v>
      </c>
      <c r="C71" s="101" t="s">
        <v>235</v>
      </c>
      <c r="D71" s="101" t="s">
        <v>236</v>
      </c>
      <c r="E71" s="101" t="s">
        <v>237</v>
      </c>
      <c r="F71" s="95"/>
    </row>
    <row r="72" spans="1:6" ht="14.25">
      <c r="A72" s="119" t="s">
        <v>10</v>
      </c>
      <c r="B72" s="173" t="s">
        <v>289</v>
      </c>
      <c r="C72" s="151">
        <v>34</v>
      </c>
      <c r="D72" s="157">
        <v>38</v>
      </c>
      <c r="E72" s="156">
        <v>28</v>
      </c>
      <c r="F72" s="95"/>
    </row>
    <row r="73" spans="1:6" ht="14.25">
      <c r="A73" s="123" t="s">
        <v>11</v>
      </c>
      <c r="B73" s="140" t="s">
        <v>269</v>
      </c>
      <c r="C73" s="136">
        <v>40</v>
      </c>
      <c r="D73" s="125">
        <v>30</v>
      </c>
      <c r="E73" s="126">
        <v>32</v>
      </c>
      <c r="F73" s="95"/>
    </row>
    <row r="74" spans="1:6" ht="14.25">
      <c r="A74" s="123" t="s">
        <v>12</v>
      </c>
      <c r="B74" s="124"/>
      <c r="C74" s="136">
        <v>126</v>
      </c>
      <c r="D74" s="136">
        <v>126</v>
      </c>
      <c r="E74" s="137">
        <v>126</v>
      </c>
      <c r="F74" s="95"/>
    </row>
    <row r="75" spans="1:6" ht="14.25" thickBot="1">
      <c r="A75" s="130" t="s">
        <v>248</v>
      </c>
      <c r="B75" s="131"/>
      <c r="C75" s="132"/>
      <c r="D75" s="132"/>
      <c r="E75" s="133"/>
      <c r="F75" s="95"/>
    </row>
    <row r="76" spans="1:6" ht="15" thickBot="1">
      <c r="A76" s="146"/>
      <c r="B76" s="147"/>
      <c r="C76" s="141">
        <f>SUM(C72:C75)</f>
        <v>200</v>
      </c>
      <c r="D76" s="141">
        <f>SUM(D72:D75)</f>
        <v>194</v>
      </c>
      <c r="E76" s="141">
        <f>SUM(E72:E75)</f>
        <v>186</v>
      </c>
      <c r="F76" s="95"/>
    </row>
    <row r="77" spans="1:6" ht="17.25" thickBot="1">
      <c r="A77" s="104"/>
      <c r="B77" s="105" t="s">
        <v>285</v>
      </c>
      <c r="C77" s="181" t="s">
        <v>250</v>
      </c>
      <c r="D77" s="181"/>
      <c r="E77" s="106">
        <f>SUM(C76:E76)</f>
        <v>580</v>
      </c>
      <c r="F77" s="95"/>
    </row>
  </sheetData>
  <sheetProtection/>
  <mergeCells count="14">
    <mergeCell ref="C59:D59"/>
    <mergeCell ref="I59:J59"/>
    <mergeCell ref="C68:D68"/>
    <mergeCell ref="I68:J68"/>
    <mergeCell ref="C77:D77"/>
    <mergeCell ref="A2:K2"/>
    <mergeCell ref="C13:D13"/>
    <mergeCell ref="C24:D24"/>
    <mergeCell ref="I24:J24"/>
    <mergeCell ref="C35:D35"/>
    <mergeCell ref="I35:J35"/>
    <mergeCell ref="C46:D46"/>
    <mergeCell ref="I46:J46"/>
    <mergeCell ref="A50:K5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9.8515625" style="0" customWidth="1"/>
  </cols>
  <sheetData>
    <row r="1" spans="1:12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ht="13.5" thickBot="1"/>
    <row r="3" spans="1:12" ht="23.25" thickBot="1">
      <c r="A3" s="201" t="s">
        <v>219</v>
      </c>
      <c r="B3" s="201"/>
      <c r="C3" s="201"/>
      <c r="D3" s="201"/>
      <c r="E3" s="201"/>
      <c r="F3" s="201"/>
      <c r="G3" s="201"/>
      <c r="H3" s="201"/>
      <c r="I3" s="201"/>
      <c r="J3" s="201"/>
      <c r="K3" s="114"/>
      <c r="L3" s="114"/>
    </row>
    <row r="4" spans="1:12" ht="16.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114"/>
      <c r="L4" s="114"/>
    </row>
    <row r="5" spans="1:12" ht="16.5" thickBot="1">
      <c r="A5" s="197" t="s">
        <v>220</v>
      </c>
      <c r="B5" s="197"/>
      <c r="C5" s="72"/>
      <c r="D5" s="72"/>
      <c r="E5" s="72"/>
      <c r="F5" s="72"/>
      <c r="G5" s="72"/>
      <c r="H5" s="72"/>
      <c r="I5" s="72"/>
      <c r="J5" s="72"/>
      <c r="K5" s="114"/>
      <c r="L5" s="114"/>
    </row>
    <row r="6" spans="1:12" ht="13.5" thickBot="1">
      <c r="A6" s="197"/>
      <c r="B6" s="197"/>
      <c r="C6" s="199" t="s">
        <v>44</v>
      </c>
      <c r="D6" s="199"/>
      <c r="E6" s="199"/>
      <c r="F6" s="199"/>
      <c r="G6" s="199" t="s">
        <v>311</v>
      </c>
      <c r="H6" s="199"/>
      <c r="I6" s="199"/>
      <c r="J6" s="199"/>
      <c r="K6" s="114"/>
      <c r="L6" s="114"/>
    </row>
    <row r="7" spans="1:12" ht="12.75">
      <c r="A7" s="200" t="s">
        <v>221</v>
      </c>
      <c r="B7" s="200"/>
      <c r="C7" s="196" t="s">
        <v>222</v>
      </c>
      <c r="D7" s="196"/>
      <c r="E7" s="189" t="s">
        <v>223</v>
      </c>
      <c r="F7" s="189"/>
      <c r="G7" s="196" t="s">
        <v>224</v>
      </c>
      <c r="H7" s="196"/>
      <c r="I7" s="189" t="s">
        <v>225</v>
      </c>
      <c r="J7" s="189"/>
      <c r="K7" s="190" t="s">
        <v>226</v>
      </c>
      <c r="L7" s="190"/>
    </row>
    <row r="8" spans="1:12" ht="13.5" thickBot="1">
      <c r="A8" s="200"/>
      <c r="B8" s="200"/>
      <c r="C8" s="73" t="s">
        <v>227</v>
      </c>
      <c r="D8" s="74" t="s">
        <v>1</v>
      </c>
      <c r="E8" s="75" t="s">
        <v>227</v>
      </c>
      <c r="F8" s="76" t="s">
        <v>1</v>
      </c>
      <c r="G8" s="73" t="s">
        <v>227</v>
      </c>
      <c r="H8" s="74" t="s">
        <v>1</v>
      </c>
      <c r="I8" s="75" t="s">
        <v>227</v>
      </c>
      <c r="J8" s="76" t="s">
        <v>1</v>
      </c>
      <c r="K8" s="77" t="s">
        <v>227</v>
      </c>
      <c r="L8" s="78" t="s">
        <v>1</v>
      </c>
    </row>
    <row r="9" spans="1:12" ht="13.5" thickBot="1">
      <c r="A9" s="79" t="s">
        <v>10</v>
      </c>
      <c r="B9" s="80" t="s">
        <v>23</v>
      </c>
      <c r="C9" s="81">
        <v>439</v>
      </c>
      <c r="D9" s="82">
        <v>7</v>
      </c>
      <c r="E9" s="81">
        <v>427</v>
      </c>
      <c r="F9" s="82">
        <v>8</v>
      </c>
      <c r="G9" s="81">
        <v>450</v>
      </c>
      <c r="H9" s="82">
        <v>8</v>
      </c>
      <c r="I9" s="81">
        <v>430</v>
      </c>
      <c r="J9" s="82">
        <v>8</v>
      </c>
      <c r="K9" s="83">
        <v>1746</v>
      </c>
      <c r="L9" s="84">
        <v>31</v>
      </c>
    </row>
    <row r="10" spans="1:12" ht="13.5" thickBot="1">
      <c r="A10" s="85" t="s">
        <v>11</v>
      </c>
      <c r="B10" s="86" t="s">
        <v>228</v>
      </c>
      <c r="C10" s="87">
        <v>439</v>
      </c>
      <c r="D10" s="88">
        <v>7</v>
      </c>
      <c r="E10" s="87">
        <v>447</v>
      </c>
      <c r="F10" s="88">
        <v>2</v>
      </c>
      <c r="G10" s="87">
        <v>470</v>
      </c>
      <c r="H10" s="88">
        <v>6</v>
      </c>
      <c r="I10" s="87">
        <v>440</v>
      </c>
      <c r="J10" s="88">
        <v>6</v>
      </c>
      <c r="K10" s="83">
        <v>1796</v>
      </c>
      <c r="L10" s="84">
        <v>21</v>
      </c>
    </row>
    <row r="11" spans="1:12" ht="13.5" thickBot="1">
      <c r="A11" s="85" t="s">
        <v>12</v>
      </c>
      <c r="B11" s="86" t="s">
        <v>99</v>
      </c>
      <c r="C11" s="87">
        <v>460</v>
      </c>
      <c r="D11" s="88">
        <v>5</v>
      </c>
      <c r="E11" s="87">
        <v>434</v>
      </c>
      <c r="F11" s="88">
        <v>5</v>
      </c>
      <c r="G11" s="87">
        <v>493</v>
      </c>
      <c r="H11" s="88">
        <v>3</v>
      </c>
      <c r="I11" s="87">
        <v>460</v>
      </c>
      <c r="J11" s="88">
        <v>5</v>
      </c>
      <c r="K11" s="83">
        <v>1847</v>
      </c>
      <c r="L11" s="84">
        <v>18</v>
      </c>
    </row>
    <row r="12" spans="1:12" ht="13.5" thickBot="1">
      <c r="A12" s="85" t="s">
        <v>13</v>
      </c>
      <c r="B12" s="89" t="s">
        <v>104</v>
      </c>
      <c r="C12" s="87">
        <v>466</v>
      </c>
      <c r="D12" s="88">
        <v>4</v>
      </c>
      <c r="E12" s="87">
        <v>440</v>
      </c>
      <c r="F12" s="88">
        <v>3</v>
      </c>
      <c r="G12" s="87">
        <v>475</v>
      </c>
      <c r="H12" s="88">
        <v>5</v>
      </c>
      <c r="I12" s="87">
        <v>477</v>
      </c>
      <c r="J12" s="88">
        <v>4</v>
      </c>
      <c r="K12" s="83">
        <v>1858</v>
      </c>
      <c r="L12" s="84">
        <v>16</v>
      </c>
    </row>
    <row r="13" spans="1:12" ht="13.5" thickBot="1">
      <c r="A13" s="90" t="s">
        <v>14</v>
      </c>
      <c r="B13" s="89" t="s">
        <v>312</v>
      </c>
      <c r="C13" s="87">
        <v>467</v>
      </c>
      <c r="D13" s="88">
        <v>3</v>
      </c>
      <c r="E13" s="87">
        <v>432</v>
      </c>
      <c r="F13" s="88">
        <v>6</v>
      </c>
      <c r="G13" s="87">
        <v>506</v>
      </c>
      <c r="H13" s="88">
        <v>2</v>
      </c>
      <c r="I13" s="87">
        <v>769</v>
      </c>
      <c r="J13" s="88">
        <v>1</v>
      </c>
      <c r="K13" s="83">
        <v>2174</v>
      </c>
      <c r="L13" s="84">
        <v>12</v>
      </c>
    </row>
    <row r="14" spans="1:12" ht="13.5" thickBot="1">
      <c r="A14" s="91" t="s">
        <v>15</v>
      </c>
      <c r="B14" s="89" t="s">
        <v>109</v>
      </c>
      <c r="C14" s="87">
        <v>468</v>
      </c>
      <c r="D14" s="88">
        <v>2</v>
      </c>
      <c r="E14" s="87">
        <v>439</v>
      </c>
      <c r="F14" s="88">
        <v>4</v>
      </c>
      <c r="G14" s="87">
        <v>514</v>
      </c>
      <c r="H14" s="88">
        <v>1</v>
      </c>
      <c r="I14" s="87">
        <v>521</v>
      </c>
      <c r="J14" s="88">
        <v>2</v>
      </c>
      <c r="K14" s="161">
        <v>1942</v>
      </c>
      <c r="L14" s="162">
        <v>9</v>
      </c>
    </row>
    <row r="15" spans="1:12" ht="13.5" thickBot="1">
      <c r="A15" s="92" t="s">
        <v>230</v>
      </c>
      <c r="B15" s="89" t="s">
        <v>35</v>
      </c>
      <c r="C15" s="87">
        <v>488</v>
      </c>
      <c r="D15" s="88">
        <v>1</v>
      </c>
      <c r="E15" s="87">
        <v>491</v>
      </c>
      <c r="F15" s="88">
        <v>1</v>
      </c>
      <c r="G15" s="87">
        <v>489</v>
      </c>
      <c r="H15" s="88">
        <v>4</v>
      </c>
      <c r="I15" s="87">
        <v>480</v>
      </c>
      <c r="J15" s="160">
        <v>3</v>
      </c>
      <c r="K15" s="163">
        <v>1948</v>
      </c>
      <c r="L15" s="164">
        <v>9</v>
      </c>
    </row>
    <row r="16" spans="1:12" ht="29.25" customHeight="1" thickBo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114"/>
      <c r="L16" s="114"/>
    </row>
    <row r="17" spans="1:12" ht="16.5" thickBot="1">
      <c r="A17" s="197" t="s">
        <v>220</v>
      </c>
      <c r="B17" s="197"/>
      <c r="C17" s="72"/>
      <c r="D17" s="72"/>
      <c r="E17" s="72"/>
      <c r="F17" s="72"/>
      <c r="G17" s="72"/>
      <c r="H17" s="72"/>
      <c r="I17" s="72"/>
      <c r="J17" s="72"/>
      <c r="K17" s="114"/>
      <c r="L17" s="114"/>
    </row>
    <row r="18" spans="1:12" ht="13.5" thickBot="1">
      <c r="A18" s="198"/>
      <c r="B18" s="198"/>
      <c r="C18" s="199" t="s">
        <v>44</v>
      </c>
      <c r="D18" s="199"/>
      <c r="E18" s="199"/>
      <c r="F18" s="199"/>
      <c r="G18" s="199" t="s">
        <v>311</v>
      </c>
      <c r="H18" s="199"/>
      <c r="I18" s="199"/>
      <c r="J18" s="199"/>
      <c r="K18" s="114"/>
      <c r="L18" s="114"/>
    </row>
    <row r="19" spans="1:12" ht="12.75">
      <c r="A19" s="191" t="s">
        <v>231</v>
      </c>
      <c r="B19" s="192"/>
      <c r="C19" s="195" t="s">
        <v>222</v>
      </c>
      <c r="D19" s="196"/>
      <c r="E19" s="189" t="s">
        <v>223</v>
      </c>
      <c r="F19" s="189"/>
      <c r="G19" s="196" t="s">
        <v>224</v>
      </c>
      <c r="H19" s="196"/>
      <c r="I19" s="189" t="s">
        <v>225</v>
      </c>
      <c r="J19" s="189"/>
      <c r="K19" s="190" t="s">
        <v>226</v>
      </c>
      <c r="L19" s="190"/>
    </row>
    <row r="20" spans="1:12" ht="13.5" thickBot="1">
      <c r="A20" s="193"/>
      <c r="B20" s="194"/>
      <c r="C20" s="75" t="s">
        <v>227</v>
      </c>
      <c r="D20" s="74" t="s">
        <v>1</v>
      </c>
      <c r="E20" s="75" t="s">
        <v>227</v>
      </c>
      <c r="F20" s="76" t="s">
        <v>1</v>
      </c>
      <c r="G20" s="73" t="s">
        <v>227</v>
      </c>
      <c r="H20" s="74" t="s">
        <v>1</v>
      </c>
      <c r="I20" s="75" t="s">
        <v>227</v>
      </c>
      <c r="J20" s="76" t="s">
        <v>1</v>
      </c>
      <c r="K20" s="77" t="s">
        <v>227</v>
      </c>
      <c r="L20" s="78" t="s">
        <v>1</v>
      </c>
    </row>
    <row r="21" spans="1:12" ht="13.5" thickBot="1">
      <c r="A21" s="170" t="s">
        <v>10</v>
      </c>
      <c r="B21" s="171" t="s">
        <v>99</v>
      </c>
      <c r="C21" s="168">
        <v>293</v>
      </c>
      <c r="D21" s="169">
        <v>3</v>
      </c>
      <c r="E21" s="168">
        <v>270</v>
      </c>
      <c r="F21" s="169">
        <v>4</v>
      </c>
      <c r="G21" s="81">
        <v>312</v>
      </c>
      <c r="H21" s="82">
        <v>6</v>
      </c>
      <c r="I21" s="81">
        <v>311</v>
      </c>
      <c r="J21" s="82">
        <v>6</v>
      </c>
      <c r="K21" s="83">
        <v>1186</v>
      </c>
      <c r="L21" s="84">
        <v>19</v>
      </c>
    </row>
    <row r="22" spans="1:12" ht="13.5" thickBot="1">
      <c r="A22" s="85" t="s">
        <v>11</v>
      </c>
      <c r="B22" s="165" t="s">
        <v>313</v>
      </c>
      <c r="C22" s="166">
        <v>274</v>
      </c>
      <c r="D22" s="167">
        <v>6</v>
      </c>
      <c r="E22" s="166">
        <v>258</v>
      </c>
      <c r="F22" s="167">
        <v>6</v>
      </c>
      <c r="G22" s="87">
        <v>583</v>
      </c>
      <c r="H22" s="88">
        <v>1</v>
      </c>
      <c r="I22" s="87">
        <v>580</v>
      </c>
      <c r="J22" s="88">
        <v>1</v>
      </c>
      <c r="K22" s="83">
        <v>1695</v>
      </c>
      <c r="L22" s="84">
        <v>14</v>
      </c>
    </row>
    <row r="23" spans="1:12" ht="13.5" thickBot="1">
      <c r="A23" s="85" t="s">
        <v>12</v>
      </c>
      <c r="B23" s="89" t="s">
        <v>44</v>
      </c>
      <c r="C23" s="87">
        <v>306</v>
      </c>
      <c r="D23" s="88">
        <v>2</v>
      </c>
      <c r="E23" s="87">
        <v>287</v>
      </c>
      <c r="F23" s="88">
        <v>3</v>
      </c>
      <c r="G23" s="87">
        <v>322</v>
      </c>
      <c r="H23" s="88">
        <v>4</v>
      </c>
      <c r="I23" s="87">
        <v>332</v>
      </c>
      <c r="J23" s="88">
        <v>4</v>
      </c>
      <c r="K23" s="83">
        <v>1247</v>
      </c>
      <c r="L23" s="84">
        <v>13</v>
      </c>
    </row>
    <row r="24" spans="1:12" ht="13.5" thickBot="1">
      <c r="A24" s="85" t="s">
        <v>13</v>
      </c>
      <c r="B24" s="86" t="s">
        <v>33</v>
      </c>
      <c r="C24" s="87">
        <v>281</v>
      </c>
      <c r="D24" s="88">
        <v>4</v>
      </c>
      <c r="E24" s="87">
        <v>298</v>
      </c>
      <c r="F24" s="88">
        <v>1</v>
      </c>
      <c r="G24" s="87">
        <v>333</v>
      </c>
      <c r="H24" s="88">
        <v>3</v>
      </c>
      <c r="I24" s="87">
        <v>335</v>
      </c>
      <c r="J24" s="88">
        <v>3</v>
      </c>
      <c r="K24" s="161">
        <v>1247</v>
      </c>
      <c r="L24" s="162">
        <v>11</v>
      </c>
    </row>
    <row r="25" spans="1:12" ht="13.5" thickBot="1">
      <c r="A25" s="91" t="s">
        <v>14</v>
      </c>
      <c r="B25" s="89" t="s">
        <v>49</v>
      </c>
      <c r="C25" s="87">
        <v>330</v>
      </c>
      <c r="D25" s="88">
        <v>1</v>
      </c>
      <c r="E25" s="87">
        <v>295</v>
      </c>
      <c r="F25" s="88">
        <v>2</v>
      </c>
      <c r="G25" s="87">
        <v>369</v>
      </c>
      <c r="H25" s="88">
        <v>2</v>
      </c>
      <c r="I25" s="87">
        <v>371</v>
      </c>
      <c r="J25" s="160">
        <v>2</v>
      </c>
      <c r="K25" s="163">
        <v>1365</v>
      </c>
      <c r="L25" s="164">
        <v>7</v>
      </c>
    </row>
  </sheetData>
  <sheetProtection/>
  <mergeCells count="19">
    <mergeCell ref="A3:J3"/>
    <mergeCell ref="A5:B6"/>
    <mergeCell ref="C6:F6"/>
    <mergeCell ref="G6:J6"/>
    <mergeCell ref="I7:J7"/>
    <mergeCell ref="K7:L7"/>
    <mergeCell ref="A17:B18"/>
    <mergeCell ref="C18:F18"/>
    <mergeCell ref="G18:J18"/>
    <mergeCell ref="A7:B8"/>
    <mergeCell ref="C7:D7"/>
    <mergeCell ref="E7:F7"/>
    <mergeCell ref="G7:H7"/>
    <mergeCell ref="I19:J19"/>
    <mergeCell ref="K19:L19"/>
    <mergeCell ref="A19:B20"/>
    <mergeCell ref="C19:D19"/>
    <mergeCell ref="E19:F19"/>
    <mergeCell ref="G19:H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Pokorný</dc:creator>
  <cp:keywords/>
  <dc:description/>
  <cp:lastModifiedBy>SV GOLF</cp:lastModifiedBy>
  <cp:lastPrinted>2009-04-07T13:13:09Z</cp:lastPrinted>
  <dcterms:created xsi:type="dcterms:W3CDTF">2009-04-07T11:00:45Z</dcterms:created>
  <dcterms:modified xsi:type="dcterms:W3CDTF">2010-03-20T11:44:44Z</dcterms:modified>
  <cp:category/>
  <cp:version/>
  <cp:contentType/>
  <cp:contentStatus/>
</cp:coreProperties>
</file>